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Measurement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Q5"/>
  <c r="B5" s="1"/>
  <c r="C5" s="1"/>
  <c r="P5"/>
  <c r="J5"/>
  <c r="I5"/>
  <c r="E5"/>
  <c r="F5" s="1"/>
  <c r="A5"/>
  <c r="Q4"/>
  <c r="B4" s="1"/>
  <c r="C4" s="1"/>
  <c r="P4"/>
  <c r="J4"/>
  <c r="I4"/>
  <c r="E4"/>
  <c r="F4" s="1"/>
  <c r="A4"/>
  <c r="Q3"/>
  <c r="B3" s="1"/>
  <c r="C3" s="1"/>
  <c r="J3"/>
  <c r="I3"/>
  <c r="E3"/>
  <c r="F3" s="1"/>
  <c r="A3"/>
  <c r="Q2"/>
  <c r="B2" s="1"/>
  <c r="C2" s="1"/>
  <c r="J2"/>
  <c r="I2"/>
  <c r="E2"/>
  <c r="F2" s="1"/>
  <c r="A2"/>
  <c r="E19" i="39"/>
  <c r="E17"/>
  <c r="E10"/>
  <c r="E18"/>
  <c r="E16"/>
  <c r="E16" i="25"/>
  <c r="E9" i="39"/>
  <c r="E6"/>
  <c r="E7"/>
  <c r="E14"/>
  <c r="E15"/>
  <c r="E8"/>
  <c r="E20"/>
  <c r="E21"/>
  <c r="E5"/>
  <c r="E11" s="1"/>
  <c r="E16" i="38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G3" l="1"/>
  <c r="D3"/>
  <c r="H3" s="1"/>
  <c r="G5"/>
  <c r="D5"/>
  <c r="H5" s="1"/>
  <c r="G7"/>
  <c r="D7"/>
  <c r="H7" s="1"/>
  <c r="G9"/>
  <c r="D9"/>
  <c r="H9" s="1"/>
  <c r="G2"/>
  <c r="D2"/>
  <c r="H2" s="1"/>
  <c r="G4"/>
  <c r="D4"/>
  <c r="H4" s="1"/>
  <c r="G6"/>
  <c r="D6"/>
  <c r="H6" s="1"/>
  <c r="G8"/>
  <c r="D8"/>
  <c r="H8" s="1"/>
  <c r="E22" i="39"/>
  <c r="E24" s="1"/>
  <c r="F11" i="4"/>
  <c r="C11"/>
  <c r="F13"/>
  <c r="C13"/>
  <c r="F15"/>
  <c r="C15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G12" l="1"/>
  <c r="D12"/>
  <c r="H12" s="1"/>
  <c r="G15"/>
  <c r="D15"/>
  <c r="H15" s="1"/>
  <c r="G11"/>
  <c r="D11"/>
  <c r="H11" s="1"/>
  <c r="G14"/>
  <c r="D14"/>
  <c r="H14" s="1"/>
  <c r="G10"/>
  <c r="D10"/>
  <c r="H10" s="1"/>
  <c r="G13"/>
  <c r="D13"/>
  <c r="H13" s="1"/>
  <c r="E12" i="38" l="1"/>
  <c r="E10"/>
  <c r="E11"/>
  <c r="E15"/>
  <c r="E6"/>
  <c r="E7"/>
  <c r="E8"/>
  <c r="E9"/>
  <c r="E5"/>
  <c r="E1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l="1"/>
  <c r="B20"/>
  <c r="C25"/>
  <c r="C21"/>
</calcChain>
</file>

<file path=xl/sharedStrings.xml><?xml version="1.0" encoding="utf-8"?>
<sst xmlns="http://schemas.openxmlformats.org/spreadsheetml/2006/main" count="158" uniqueCount="118">
  <si>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</si>
  <si>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</si>
  <si>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</si>
  <si>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</si>
  <si>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</si>
  <si>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</si>
  <si>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</si>
  <si>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</si>
  <si>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</si>
  <si>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</si>
  <si>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</si>
  <si>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</si>
  <si>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</si>
  <si>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</si>
  <si>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</si>
  <si>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</si>
  <si>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</si>
  <si>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</si>
  <si>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</si>
  <si>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</si>
  <si>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</si>
  <si>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</si>
  <si>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</si>
  <si>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</si>
  <si>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</si>
  <si>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</si>
  <si>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</si>
  <si>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</si>
  <si>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</si>
  <si>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</si>
  <si>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</si>
  <si>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</si>
  <si>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</si>
  <si>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</si>
  <si>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</si>
  <si>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</si>
  <si>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</si>
  <si>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</si>
  <si>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</si>
  <si>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</si>
  <si>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</si>
  <si>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</si>
  <si>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</si>
  <si>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</si>
  <si>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</si>
  <si>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</si>
  <si>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</si>
  <si>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</si>
  <si>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</si>
  <si>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</si>
  <si>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</si>
  <si>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</si>
  <si>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</si>
  <si>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</si>
  <si>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</si>
  <si>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</si>
  <si>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</si>
  <si>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</si>
  <si>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</si>
  <si>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</si>
  <si>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</si>
  <si>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</si>
  <si>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</si>
  <si>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</si>
  <si>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</si>
  <si>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</si>
  <si>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</si>
  <si>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</si>
  <si>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</si>
  <si>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</si>
  <si>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</si>
  <si>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</si>
  <si>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</si>
  <si>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</si>
  <si>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</si>
  <si>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</si>
  <si>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</si>
  <si>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</si>
  <si>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</si>
  <si>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</si>
  <si>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</si>
  <si>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</si>
  <si>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</si>
  <si>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</si>
  <si>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</si>
  <si>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</si>
  <si>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</si>
  <si>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</si>
  <si>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</si>
  <si>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</si>
  <si>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</si>
  <si>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</si>
  <si>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</si>
  <si>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</si>
  <si>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</si>
  <si>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</si>
  <si>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</si>
  <si>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</si>
  <si>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Passage</t>
  </si>
  <si>
    <t>Hal</t>
  </si>
  <si>
    <t>Ki</t>
  </si>
  <si>
    <t>bath</t>
  </si>
  <si>
    <t>bed</t>
  </si>
  <si>
    <t>Balc</t>
  </si>
  <si>
    <t>Wc</t>
  </si>
  <si>
    <t>Cub</t>
  </si>
  <si>
    <t>Cub 2</t>
  </si>
  <si>
    <t>Hall</t>
  </si>
  <si>
    <t>Kitc</t>
  </si>
  <si>
    <t>Bed</t>
  </si>
  <si>
    <t>pass</t>
  </si>
  <si>
    <t>WC</t>
  </si>
  <si>
    <t>Bath</t>
  </si>
  <si>
    <t>PASS</t>
  </si>
  <si>
    <t>Ground Floor</t>
  </si>
  <si>
    <t>First Floor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</si>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</sst>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1" fontId="0" fillId="0" borderId="0" xfId="0" applyNumberFormat="1"/>
    <xf numFmtId="1" fontId="0" fillId="2" borderId="0" xfId="0" applyNumberFormat="1" applyFill="1"/>
    <xf numFmtId="1" fontId="5" fillId="0" borderId="0" xfId="0" applyNumberFormat="1" applyFont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66675</xdr:rowOff>
    </xdr:from>
    <xdr:to>
      <xdr:col>9</xdr:col>
      <xdr:colOff>552450</xdr:colOff>
      <xdr:row>19</xdr:row>
      <xdr:rowOff>114300</xdr:rowOff>
    </xdr:to>
    <xdr:pic>
      <xdr:nvPicPr>
        <xdr:cNvPr id="4097" name="Picture 1" descr="WhatsApp Image 2024-01-20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257175"/>
          <a:ext cx="5724525" cy="34766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7</xdr:row>
      <xdr:rowOff>57150</xdr:rowOff>
    </xdr:from>
    <xdr:to>
      <xdr:col>10</xdr:col>
      <xdr:colOff>428625</xdr:colOff>
      <xdr:row>27</xdr:row>
      <xdr:rowOff>9525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390650"/>
          <a:ext cx="57245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6" sqref="C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40535</v>
      </c>
      <c r="F2" s="49"/>
      <c r="G2" s="124" t="s">
        <v>76</v>
      </c>
      <c r="H2" s="125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38500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38500</v>
      </c>
      <c r="D5" s="34" t="s">
        <v>61</v>
      </c>
      <c r="E5" s="35">
        <f>ROUND(C5/10.764,0)</f>
        <v>3577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6900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31600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31600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38500</v>
      </c>
      <c r="D10" s="34" t="s">
        <v>61</v>
      </c>
      <c r="E10" s="35">
        <f>ROUND(C10/10.764,0)</f>
        <v>3577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2024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2018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6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54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>
        <f>C17*2000</f>
        <v>1654000</v>
      </c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827</v>
      </c>
      <c r="D17" s="31">
        <f>E10*C17</f>
        <v>2958179</v>
      </c>
      <c r="E17" s="49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4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3000</v>
      </c>
      <c r="D3" s="103" t="s">
        <v>116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1000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6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54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9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0.09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180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1820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1000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2820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117</v>
      </c>
      <c r="B18" s="113"/>
      <c r="C18" s="114">
        <v>1184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3338880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23">
        <f>C20*80%</f>
        <v>2537548.8000000003</v>
      </c>
      <c r="C20" s="92">
        <f>C19*95%</f>
        <v>3171936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2671104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2368000</v>
      </c>
      <c r="D23" s="118">
        <f>D4*D18</f>
        <v>0</v>
      </c>
      <c r="E23" s="16"/>
      <c r="F23" s="112">
        <f>C20*8</f>
        <v>25375488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6956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H10" sqref="H10"/>
    </sheetView>
  </sheetViews>
  <sheetFormatPr defaultRowHeight="15"/>
  <sheetData>
    <row r="2" spans="2:5" ht="18.75">
      <c r="B2" s="91" t="s">
        <v>97</v>
      </c>
      <c r="C2" s="7"/>
    </row>
    <row r="5" spans="2:5">
      <c r="B5" s="49" t="s">
        <v>99</v>
      </c>
      <c r="C5">
        <v>15.2</v>
      </c>
      <c r="D5">
        <v>9.6999999999999993</v>
      </c>
      <c r="E5">
        <f>C5*D5</f>
        <v>147.43999999999997</v>
      </c>
    </row>
    <row r="6" spans="2:5">
      <c r="B6" s="49" t="s">
        <v>100</v>
      </c>
      <c r="C6">
        <v>9.8000000000000007</v>
      </c>
      <c r="D6">
        <v>9.6</v>
      </c>
      <c r="E6" s="49">
        <f t="shared" ref="E6:E9" si="0">C6*D6</f>
        <v>94.08</v>
      </c>
    </row>
    <row r="7" spans="2:5">
      <c r="B7" s="49" t="s">
        <v>101</v>
      </c>
      <c r="C7">
        <v>6</v>
      </c>
      <c r="D7">
        <v>3.7</v>
      </c>
      <c r="E7" s="49">
        <f t="shared" si="0"/>
        <v>22.200000000000003</v>
      </c>
    </row>
    <row r="8" spans="2:5">
      <c r="B8" s="49" t="s">
        <v>102</v>
      </c>
      <c r="C8">
        <v>10</v>
      </c>
      <c r="D8">
        <v>11.1</v>
      </c>
      <c r="E8" s="49">
        <f t="shared" si="0"/>
        <v>111</v>
      </c>
    </row>
    <row r="9" spans="2:5">
      <c r="B9" s="49" t="s">
        <v>98</v>
      </c>
      <c r="C9">
        <v>3.4</v>
      </c>
      <c r="D9">
        <v>2.7</v>
      </c>
      <c r="E9" s="49">
        <f t="shared" si="0"/>
        <v>9.18</v>
      </c>
    </row>
    <row r="10" spans="2:5">
      <c r="B10" s="49" t="s">
        <v>98</v>
      </c>
      <c r="C10">
        <v>4.0999999999999996</v>
      </c>
      <c r="D10">
        <v>4</v>
      </c>
      <c r="E10">
        <f>C10*D10</f>
        <v>16.399999999999999</v>
      </c>
    </row>
    <row r="11" spans="2:5">
      <c r="B11" s="49" t="s">
        <v>104</v>
      </c>
      <c r="C11">
        <v>4.0999999999999996</v>
      </c>
      <c r="D11">
        <v>4</v>
      </c>
      <c r="E11">
        <f>C11*D11</f>
        <v>16.399999999999999</v>
      </c>
    </row>
    <row r="12" spans="2:5">
      <c r="B12" s="49" t="s">
        <v>105</v>
      </c>
      <c r="C12">
        <v>2</v>
      </c>
      <c r="D12">
        <v>8.5</v>
      </c>
      <c r="E12">
        <f>C12*D12</f>
        <v>17</v>
      </c>
    </row>
    <row r="13" spans="2:5">
      <c r="B13" s="49" t="s">
        <v>106</v>
      </c>
      <c r="C13" s="49">
        <v>2</v>
      </c>
      <c r="D13" s="49">
        <v>8.5</v>
      </c>
      <c r="E13">
        <v>17</v>
      </c>
    </row>
    <row r="14" spans="2:5">
      <c r="E14" s="121">
        <f>SUM(E5:E13)</f>
        <v>450.69999999999993</v>
      </c>
    </row>
    <row r="15" spans="2:5">
      <c r="B15" s="49" t="s">
        <v>103</v>
      </c>
      <c r="C15">
        <v>10.3</v>
      </c>
      <c r="D15">
        <v>3.9</v>
      </c>
      <c r="E15" s="122">
        <f>C15*D15</f>
        <v>40.17</v>
      </c>
    </row>
    <row r="16" spans="2:5">
      <c r="E16" s="120">
        <f>SUM(E14:E15)</f>
        <v>490.86999999999995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1166.6666666666667</v>
      </c>
      <c r="C2" s="4">
        <f t="shared" ref="C2:C9" si="2">B2*1.2</f>
        <v>1400</v>
      </c>
      <c r="D2" s="4">
        <f t="shared" ref="D2:D9" si="3">C2*1.2</f>
        <v>1680</v>
      </c>
      <c r="E2" s="5">
        <f t="shared" ref="E2:E9" si="4">R2</f>
        <v>3200000</v>
      </c>
      <c r="F2" s="4">
        <f t="shared" ref="F2:F9" si="5">ROUND((E2/B2),0)</f>
        <v>2743</v>
      </c>
      <c r="G2" s="4">
        <f t="shared" ref="G2:G9" si="6">ROUND((E2/C2),0)</f>
        <v>2286</v>
      </c>
      <c r="H2" s="4">
        <f t="shared" ref="H2:H9" si="7">ROUND((E2/D2),0)</f>
        <v>1905</v>
      </c>
      <c r="I2" s="4">
        <f t="shared" ref="I2:I9" si="8">T2</f>
        <v>0</v>
      </c>
      <c r="J2" s="4">
        <f t="shared" ref="J2:J9" si="9">U2</f>
        <v>0</v>
      </c>
      <c r="K2" s="49"/>
      <c r="L2" s="49"/>
      <c r="M2" s="49"/>
      <c r="N2" s="49"/>
      <c r="O2" s="49">
        <v>0</v>
      </c>
      <c r="P2" s="49">
        <v>1400</v>
      </c>
      <c r="Q2" s="49">
        <f t="shared" ref="Q2:Q9" si="10">P2/1.2</f>
        <v>1166.6666666666667</v>
      </c>
      <c r="R2" s="2">
        <v>3200000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583.33333333333337</v>
      </c>
      <c r="C3" s="4">
        <f t="shared" si="2"/>
        <v>700</v>
      </c>
      <c r="D3" s="4">
        <f t="shared" si="3"/>
        <v>840</v>
      </c>
      <c r="E3" s="5">
        <f t="shared" si="4"/>
        <v>2000000</v>
      </c>
      <c r="F3" s="4">
        <f t="shared" si="5"/>
        <v>3429</v>
      </c>
      <c r="G3" s="4">
        <f t="shared" si="6"/>
        <v>2857</v>
      </c>
      <c r="H3" s="4">
        <f t="shared" si="7"/>
        <v>2381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v>700</v>
      </c>
      <c r="Q3" s="49">
        <f t="shared" si="10"/>
        <v>583.33333333333337</v>
      </c>
      <c r="R3" s="2">
        <v>2000000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f>O4/1.2</f>
        <v>0</v>
      </c>
      <c r="Q4" s="49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>O5/1.2</f>
        <v>0</v>
      </c>
      <c r="Q5" s="49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ref="P6:P8" si="11">O6/1.2</f>
        <v>0</v>
      </c>
      <c r="Q6" s="49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1"/>
        <v>0</v>
      </c>
      <c r="Q7" s="49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1"/>
        <v>0</v>
      </c>
      <c r="Q8" s="49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0"/>
        <v>0</v>
      </c>
      <c r="R9" s="2">
        <v>0</v>
      </c>
      <c r="S9" s="2"/>
      <c r="T9" s="2"/>
    </row>
    <row r="10" spans="1:35">
      <c r="A10" s="4">
        <f t="shared" ref="A2:A15" si="12">N10</f>
        <v>0</v>
      </c>
      <c r="B10" s="4">
        <f t="shared" ref="B2:B15" si="13">Q10</f>
        <v>0</v>
      </c>
      <c r="C10" s="4">
        <f t="shared" ref="C2:C15" si="14">B10*1.2</f>
        <v>0</v>
      </c>
      <c r="D10" s="4">
        <f t="shared" ref="D2:D15" si="15">C10*1.2</f>
        <v>0</v>
      </c>
      <c r="E10" s="5">
        <f t="shared" ref="E2:E15" si="16">R10</f>
        <v>0</v>
      </c>
      <c r="F10" s="4" t="e">
        <f t="shared" ref="F2:F15" si="17">ROUND((E10/B10),0)</f>
        <v>#DIV/0!</v>
      </c>
      <c r="G10" s="4" t="e">
        <f t="shared" ref="G2:G15" si="18">ROUND((E10/C10),0)</f>
        <v>#DIV/0!</v>
      </c>
      <c r="H10" s="4" t="e">
        <f t="shared" ref="H2:H15" si="19">ROUND((E10/D10),0)</f>
        <v>#DIV/0!</v>
      </c>
      <c r="I10" s="4">
        <f t="shared" ref="I2:I15" si="20">T10</f>
        <v>0</v>
      </c>
      <c r="J10" s="4">
        <f t="shared" ref="J2:J15" si="21">U10</f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ref="Q3:Q15" si="22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49"/>
      <c r="L11" s="49"/>
      <c r="M11" s="49"/>
      <c r="N11" s="49"/>
      <c r="O11" s="49">
        <v>0</v>
      </c>
      <c r="P11" s="49">
        <f t="shared" ref="P11:P13" si="23">O11/1.2</f>
        <v>0</v>
      </c>
      <c r="Q11" s="49">
        <f t="shared" si="22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49"/>
      <c r="L12" s="49"/>
      <c r="M12" s="49"/>
      <c r="N12" s="49"/>
      <c r="O12" s="49">
        <v>0</v>
      </c>
      <c r="P12" s="49">
        <f t="shared" si="23"/>
        <v>0</v>
      </c>
      <c r="Q12" s="49">
        <f t="shared" si="22"/>
        <v>0</v>
      </c>
      <c r="R12" s="2">
        <v>0</v>
      </c>
      <c r="S12" s="2"/>
      <c r="V12" s="46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49"/>
      <c r="L13" s="49"/>
      <c r="M13" s="49"/>
      <c r="N13" s="49"/>
      <c r="O13" s="49">
        <v>0</v>
      </c>
      <c r="P13" s="49">
        <f t="shared" si="23"/>
        <v>0</v>
      </c>
      <c r="Q13" s="49">
        <f t="shared" si="22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22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22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D17" si="26">B16*1.2</f>
        <v>0</v>
      </c>
      <c r="D16" s="4">
        <f t="shared" si="26"/>
        <v>0</v>
      </c>
      <c r="E16" s="5">
        <f t="shared" ref="E16:E19" si="27">R16</f>
        <v>0</v>
      </c>
      <c r="F16" s="4" t="e">
        <f t="shared" ref="F16:F19" si="28">ROUND((E16/B16),0)</f>
        <v>#DIV/0!</v>
      </c>
      <c r="G16" s="4" t="e">
        <f t="shared" ref="G16:G19" si="29">ROUND((E16/C16),0)</f>
        <v>#DIV/0!</v>
      </c>
      <c r="H16" s="4" t="e">
        <f t="shared" ref="H16:H19" si="30">ROUND((E16/D16),0)</f>
        <v>#DIV/0!</v>
      </c>
      <c r="I16" s="4">
        <f t="shared" ref="I16:J17" si="31">T16</f>
        <v>0</v>
      </c>
      <c r="J16" s="4">
        <f t="shared" si="31"/>
        <v>0</v>
      </c>
      <c r="K16" s="49"/>
      <c r="L16" s="49"/>
      <c r="M16" s="49"/>
      <c r="N16" s="49"/>
      <c r="O16" s="49">
        <v>0</v>
      </c>
      <c r="P16" s="49">
        <f t="shared" ref="P16:P17" si="32">O16/1.2</f>
        <v>0</v>
      </c>
      <c r="Q16" s="49">
        <f t="shared" ref="Q16:Q17" si="33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1"/>
        <v>0</v>
      </c>
      <c r="K17" s="49"/>
      <c r="L17" s="49"/>
      <c r="M17" s="49"/>
      <c r="N17" s="49"/>
      <c r="O17" s="49">
        <v>0</v>
      </c>
      <c r="P17" s="49">
        <f t="shared" si="32"/>
        <v>0</v>
      </c>
      <c r="Q17" s="49">
        <f t="shared" si="33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ref="C18:D19" si="34">B18*1.2</f>
        <v>0</v>
      </c>
      <c r="D18" s="4">
        <f t="shared" si="34"/>
        <v>0</v>
      </c>
      <c r="E18" s="5">
        <f t="shared" si="27"/>
        <v>0</v>
      </c>
      <c r="F18" s="4" t="e">
        <f t="shared" si="28"/>
        <v>#DIV/0!</v>
      </c>
      <c r="G18" s="4" t="e">
        <f t="shared" si="29"/>
        <v>#DIV/0!</v>
      </c>
      <c r="H18" s="4" t="e">
        <f t="shared" si="30"/>
        <v>#DIV/0!</v>
      </c>
      <c r="I18" s="4">
        <f t="shared" ref="I18:J19" si="35">T18</f>
        <v>0</v>
      </c>
      <c r="J18" s="4">
        <f t="shared" si="35"/>
        <v>0</v>
      </c>
      <c r="K18" s="49"/>
      <c r="L18" s="49"/>
      <c r="M18" s="49"/>
      <c r="N18" s="49"/>
      <c r="O18" s="49">
        <v>0</v>
      </c>
      <c r="P18" s="49">
        <f>O18/1.2</f>
        <v>0</v>
      </c>
      <c r="Q18" s="49">
        <f t="shared" ref="Q18:Q19" si="36">P18/1.2</f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34"/>
        <v>0</v>
      </c>
      <c r="D19" s="4">
        <f t="shared" si="34"/>
        <v>0</v>
      </c>
      <c r="E19" s="5">
        <f t="shared" si="27"/>
        <v>0</v>
      </c>
      <c r="F19" s="4" t="e">
        <f t="shared" si="28"/>
        <v>#DIV/0!</v>
      </c>
      <c r="G19" s="4" t="e">
        <f t="shared" si="29"/>
        <v>#DIV/0!</v>
      </c>
      <c r="H19" s="4" t="e">
        <f t="shared" si="30"/>
        <v>#DIV/0!</v>
      </c>
      <c r="I19" s="4">
        <f t="shared" si="35"/>
        <v>0</v>
      </c>
      <c r="J19" s="4">
        <f t="shared" si="35"/>
        <v>0</v>
      </c>
      <c r="K19" s="49"/>
      <c r="L19" s="49"/>
      <c r="M19" s="49"/>
      <c r="N19" s="49"/>
      <c r="O19" s="49">
        <v>0</v>
      </c>
      <c r="P19" s="49">
        <f>O19/1.2</f>
        <v>0</v>
      </c>
      <c r="Q19" s="49">
        <f t="shared" si="36"/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3" sqref="H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E24"/>
  <sheetViews>
    <sheetView workbookViewId="0">
      <selection activeCell="H10" sqref="H10"/>
    </sheetView>
  </sheetViews>
  <sheetFormatPr defaultRowHeight="15"/>
  <sheetData>
    <row r="3" spans="2:5">
      <c r="B3" s="7" t="s">
        <v>114</v>
      </c>
      <c r="C3" s="7"/>
    </row>
    <row r="5" spans="2:5">
      <c r="B5" s="49" t="s">
        <v>107</v>
      </c>
      <c r="C5">
        <v>20</v>
      </c>
      <c r="D5">
        <v>9.1</v>
      </c>
      <c r="E5">
        <f>C5*D5</f>
        <v>182</v>
      </c>
    </row>
    <row r="6" spans="2:5">
      <c r="B6" s="49" t="s">
        <v>108</v>
      </c>
      <c r="C6">
        <v>11</v>
      </c>
      <c r="D6">
        <v>8.8000000000000007</v>
      </c>
      <c r="E6" s="49">
        <f>C6*D6</f>
        <v>96.800000000000011</v>
      </c>
    </row>
    <row r="7" spans="2:5">
      <c r="B7" s="49" t="s">
        <v>104</v>
      </c>
      <c r="C7">
        <v>10</v>
      </c>
      <c r="D7">
        <v>8.1999999999999993</v>
      </c>
      <c r="E7" s="49">
        <f>C7*D7</f>
        <v>82</v>
      </c>
    </row>
    <row r="8" spans="2:5">
      <c r="B8" s="49" t="s">
        <v>112</v>
      </c>
      <c r="C8">
        <v>6</v>
      </c>
      <c r="D8">
        <v>4</v>
      </c>
      <c r="E8" s="49">
        <f>C8*D8</f>
        <v>24</v>
      </c>
    </row>
    <row r="9" spans="2:5">
      <c r="B9" s="49" t="s">
        <v>110</v>
      </c>
      <c r="C9">
        <v>4</v>
      </c>
      <c r="D9">
        <v>3.2</v>
      </c>
      <c r="E9" s="49">
        <f>C9*D9</f>
        <v>12.8</v>
      </c>
    </row>
    <row r="10" spans="2:5">
      <c r="B10" s="49" t="s">
        <v>113</v>
      </c>
      <c r="C10">
        <v>7.1</v>
      </c>
      <c r="D10">
        <v>4.0999999999999996</v>
      </c>
      <c r="E10" s="49">
        <f>C10*D10</f>
        <v>29.109999999999996</v>
      </c>
    </row>
    <row r="11" spans="2:5">
      <c r="E11">
        <f>SUM(E5:E10)</f>
        <v>426.71000000000004</v>
      </c>
    </row>
    <row r="12" spans="2:5">
      <c r="B12" s="7" t="s">
        <v>115</v>
      </c>
    </row>
    <row r="14" spans="2:5">
      <c r="B14" s="49" t="s">
        <v>109</v>
      </c>
      <c r="C14">
        <v>10</v>
      </c>
      <c r="D14">
        <v>11</v>
      </c>
      <c r="E14" s="49">
        <f>C14*D14</f>
        <v>110</v>
      </c>
    </row>
    <row r="15" spans="2:5">
      <c r="B15" s="49" t="s">
        <v>109</v>
      </c>
      <c r="C15" s="49">
        <v>11</v>
      </c>
      <c r="D15">
        <v>10.1</v>
      </c>
      <c r="E15" s="49">
        <f>C15*D15</f>
        <v>111.1</v>
      </c>
    </row>
    <row r="16" spans="2:5">
      <c r="B16" s="49" t="s">
        <v>111</v>
      </c>
      <c r="C16">
        <v>7</v>
      </c>
      <c r="D16">
        <v>3.2</v>
      </c>
      <c r="E16" s="49">
        <f>C16*D16</f>
        <v>22.400000000000002</v>
      </c>
    </row>
    <row r="17" spans="2:5">
      <c r="B17" s="49" t="s">
        <v>112</v>
      </c>
      <c r="C17">
        <v>3.2</v>
      </c>
      <c r="D17">
        <v>3.8</v>
      </c>
      <c r="E17" s="49">
        <f>C17*D17</f>
        <v>12.16</v>
      </c>
    </row>
    <row r="18" spans="2:5">
      <c r="B18" s="49" t="s">
        <v>113</v>
      </c>
      <c r="C18">
        <v>12.1</v>
      </c>
      <c r="D18">
        <v>3.2</v>
      </c>
      <c r="E18" s="49">
        <f>C18*D18</f>
        <v>38.72</v>
      </c>
    </row>
    <row r="19" spans="2:5">
      <c r="E19">
        <f>SUM(E14:E18)</f>
        <v>294.38</v>
      </c>
    </row>
    <row r="20" spans="2:5">
      <c r="B20" s="49" t="s">
        <v>74</v>
      </c>
      <c r="C20">
        <v>11</v>
      </c>
      <c r="D20">
        <v>9.8000000000000007</v>
      </c>
      <c r="E20" s="49">
        <f>C20*D20</f>
        <v>107.80000000000001</v>
      </c>
    </row>
    <row r="21" spans="2:5">
      <c r="B21" s="49" t="s">
        <v>74</v>
      </c>
      <c r="C21">
        <v>11</v>
      </c>
      <c r="D21">
        <v>6.8</v>
      </c>
      <c r="E21" s="49">
        <f>C21*D21</f>
        <v>74.8</v>
      </c>
    </row>
    <row r="22" spans="2:5">
      <c r="E22">
        <f>SUM(E20:E21)</f>
        <v>182.60000000000002</v>
      </c>
    </row>
    <row r="24" spans="2:5">
      <c r="E24">
        <f>E22+E19+E11</f>
        <v>903.69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2024-01-20T09:21:27Z</dcterms:modified>
</cp:coreProperties>
</file>