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TURESHA TOOLS CENTRE &amp; MRS. RATANDEVI JUHARMAL TURESHA - SBI\"/>
    </mc:Choice>
  </mc:AlternateContent>
  <xr:revisionPtr revIDLastSave="0" documentId="13_ncr:1_{D59E6C56-BC56-4002-9346-C16D231AA2E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<sst xmlns="http://schemas.openxmlformats.org/spreadsheetml/2006/main" count="48" uniqueCount="41">
  <si>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</si>
  <si>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</si>
  <si>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</si>
  <si>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</si>
  <si>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</si>
  <si>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</si>
  <si>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</si>
  <si>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</si>
  <si>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</si>
  <si>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</si>
  <si>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</si>
  <si>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</si>
  <si>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</si>
  <si>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</si>
  <si>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</si>
  <si>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</si>
  <si>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</si>
  <si>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</si>
  <si>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</si>
  <si>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</si>
  <si>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</si>
  <si>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</si>
  <si>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</si>
  <si>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</si>
  <si>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</si>
  <si>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</si>
  <si>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</si>
  <si>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</si>
  <si>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</si>
  <si>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</si>
  <si>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</si>
  <si>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</si>
  <si>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</si>
  <si>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</si>
  <si>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</si>
  <si>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</si>
  <si>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</si>
  <si>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RSMECCC (THANE) - TURESHA TOOLS CENTRE &amp; MRS. RATANDEVI JUHARMAL TURESHA</t>
  </si>
  <si>
    <t>As per OC</t>
  </si>
  <si>
    <t>rate on BUA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</si>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</sst>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288257</xdr:colOff>
      <xdr:row>39</xdr:row>
      <xdr:rowOff>86710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7C9E38-40F1-4B55-AFF0-AA3DD58A8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66657" cy="70590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21</xdr:col>
      <xdr:colOff>49021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88219E-2C6E-4024-A813-5E63FCCF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7975" y="0"/>
          <a:ext cx="10002646" cy="83926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1</xdr:row>
      <xdr:rowOff>9525</xdr:rowOff>
    </xdr:from>
    <xdr:to>
      <xdr:col>22</xdr:col>
      <xdr:colOff>344293</xdr:colOff>
      <xdr:row>48</xdr:row>
      <xdr:rowOff>86985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4ECEF-EC1A-413C-AB05-3BD5DEC37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200025"/>
          <a:ext cx="9983593" cy="9030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47625</xdr:rowOff>
    </xdr:from>
    <xdr:to>
      <xdr:col>18</xdr:col>
      <xdr:colOff>572990</xdr:colOff>
      <xdr:row>46</xdr:row>
      <xdr:rowOff>20269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7B1F9-BB59-4DE2-989C-1C1EF7EC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" y="47625"/>
          <a:ext cx="10679015" cy="87356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248620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4CCE0-8694-4824-BB58-735C83EF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54220" cy="81259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267673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9DEA30-0131-4215-9422-903DEB039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73273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259678</xdr:colOff>
      <xdr:row>42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1EB87-404F-4C76-8DD0-C929B12AA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938078" cy="7020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583574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A571EE-624C-4CED-9273-E5829E928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61974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98048-5672-4E0F-ABAD-D3E0A1C78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497837</xdr:colOff>
      <xdr:row>53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370494-1B27-4192-B388-4D63D33C4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76237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526416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E91AD-E2B3-4926-8969-ADB19735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04816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326363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2F6FEA-374E-476D-A512-7F1E6A42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04763" cy="8602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923C6-E57D-415B-8AF8-A18B7C59B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8259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44030F-4720-4FE1-BC47-A0FF0D7B4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2" sqref="W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358.33333333333337</v>
      </c>
      <c r="C3" s="4">
        <f>B3*1.2</f>
        <v>430.00000000000006</v>
      </c>
      <c r="D3" s="4">
        <f t="shared" ref="D3:D14" si="2">C3*1.2</f>
        <v>516</v>
      </c>
      <c r="E3" s="5">
        <f t="shared" ref="E3:E14" si="3">R3</f>
        <v>4000000</v>
      </c>
      <c r="F3" s="9">
        <f t="shared" ref="F3:F14" si="4">ROUND((E3/B3),0)</f>
        <v>11163</v>
      </c>
      <c r="G3" s="9">
        <f t="shared" ref="G3:G14" si="5">ROUND((E3/C3),0)</f>
        <v>9302</v>
      </c>
      <c r="H3" s="9">
        <f t="shared" ref="H3:H14" si="6">ROUND((E3/D3),0)</f>
        <v>7752</v>
      </c>
      <c r="I3" s="4" t="e">
        <f>#REF!</f>
        <v>#REF!</v>
      </c>
      <c r="J3" s="4">
        <f t="shared" ref="J3:J14" si="7">S3</f>
        <v>0</v>
      </c>
      <c r="O3">
        <v>0</v>
      </c>
      <c r="P3">
        <v>430</v>
      </c>
      <c r="Q3">
        <f t="shared" ref="P3:Q14" si="8">P3/1.2</f>
        <v>358.33333333333337</v>
      </c>
      <c r="R3" s="2">
        <v>4000000</v>
      </c>
    </row>
    <row r="4" spans="1:20" x14ac:dyDescent="0.25">
      <c r="A4" s="4">
        <f t="shared" ref="A4:A9" si="9">N4</f>
        <v>0</v>
      </c>
      <c r="B4" s="4">
        <f t="shared" ref="B4:B9" si="10">Q4</f>
        <v>329.16666666666669</v>
      </c>
      <c r="C4" s="4">
        <f t="shared" ref="C4:C9" si="11">B4*1.2</f>
        <v>395</v>
      </c>
      <c r="D4" s="4">
        <f t="shared" ref="D4:D9" si="12">C4*1.2</f>
        <v>474</v>
      </c>
      <c r="E4" s="5">
        <f t="shared" ref="E4:E9" si="13">R4</f>
        <v>4900000</v>
      </c>
      <c r="F4" s="9">
        <f t="shared" ref="F4:F9" si="14">ROUND((E4/B4),0)</f>
        <v>14886</v>
      </c>
      <c r="G4" s="9">
        <f t="shared" ref="G4:G9" si="15">ROUND((E4/C4),0)</f>
        <v>12405</v>
      </c>
      <c r="H4" s="9">
        <f t="shared" ref="H4:H9" si="16">ROUND((E4/D4),0)</f>
        <v>10338</v>
      </c>
      <c r="I4" s="4" t="e">
        <f>#REF!</f>
        <v>#REF!</v>
      </c>
      <c r="J4" s="4">
        <f t="shared" ref="J4:J9" si="17">S4</f>
        <v>0</v>
      </c>
      <c r="O4">
        <v>0</v>
      </c>
      <c r="P4">
        <v>395</v>
      </c>
      <c r="Q4">
        <f t="shared" ref="Q4:Q9" si="18">P4/1.2</f>
        <v>329.16666666666669</v>
      </c>
      <c r="R4" s="2">
        <v>4900000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526.66666666666674</v>
      </c>
      <c r="C16" s="4">
        <f>B16*1.2</f>
        <v>632.00000000000011</v>
      </c>
      <c r="D16" s="4">
        <f t="shared" ref="D16:D28" si="34">C16*1.2</f>
        <v>758.40000000000009</v>
      </c>
      <c r="E16" s="5">
        <f t="shared" ref="E16:E28" si="35">R16</f>
        <v>7700000</v>
      </c>
      <c r="F16" s="9">
        <f t="shared" ref="F16:F28" si="36">ROUND((E16/B16),0)</f>
        <v>14620</v>
      </c>
      <c r="G16" s="9">
        <f t="shared" ref="G16:G28" si="37">ROUND((E16/C16),0)</f>
        <v>12184</v>
      </c>
      <c r="H16" s="9">
        <f t="shared" ref="H16:H28" si="38">ROUND((E16/D16),0)</f>
        <v>10153</v>
      </c>
      <c r="I16" s="4" t="e">
        <f>#REF!</f>
        <v>#REF!</v>
      </c>
      <c r="J16" s="4">
        <f t="shared" ref="J16:J28" si="39">S16</f>
        <v>0</v>
      </c>
      <c r="O16">
        <v>0</v>
      </c>
      <c r="P16">
        <v>632</v>
      </c>
      <c r="Q16">
        <f t="shared" ref="P16:Q28" si="40">P16/1.2</f>
        <v>526.66666666666674</v>
      </c>
      <c r="R16" s="2">
        <v>7700000</v>
      </c>
    </row>
    <row r="17" spans="1:24" x14ac:dyDescent="0.25">
      <c r="A17" s="4">
        <f t="shared" si="32"/>
        <v>0</v>
      </c>
      <c r="B17" s="4">
        <f t="shared" si="33"/>
        <v>433.33333333333337</v>
      </c>
      <c r="C17" s="4">
        <f t="shared" ref="C17:C28" si="41">B17*1.2</f>
        <v>520</v>
      </c>
      <c r="D17" s="4">
        <f t="shared" si="34"/>
        <v>624</v>
      </c>
      <c r="E17" s="5">
        <f t="shared" si="35"/>
        <v>7500000</v>
      </c>
      <c r="F17" s="9">
        <f t="shared" si="36"/>
        <v>17308</v>
      </c>
      <c r="G17" s="9">
        <f t="shared" si="37"/>
        <v>14423</v>
      </c>
      <c r="H17" s="9">
        <f t="shared" si="38"/>
        <v>12019</v>
      </c>
      <c r="I17" s="4" t="e">
        <f>#REF!</f>
        <v>#REF!</v>
      </c>
      <c r="J17" s="4">
        <f t="shared" si="39"/>
        <v>0</v>
      </c>
      <c r="O17">
        <v>0</v>
      </c>
      <c r="P17">
        <v>520</v>
      </c>
      <c r="Q17">
        <f t="shared" si="40"/>
        <v>433.33333333333337</v>
      </c>
      <c r="R17" s="2">
        <v>7500000</v>
      </c>
    </row>
    <row r="18" spans="1:24" x14ac:dyDescent="0.25">
      <c r="A18" s="4">
        <f t="shared" si="32"/>
        <v>0</v>
      </c>
      <c r="B18" s="4">
        <f t="shared" si="33"/>
        <v>525</v>
      </c>
      <c r="C18" s="4">
        <f t="shared" si="41"/>
        <v>630</v>
      </c>
      <c r="D18" s="4">
        <f t="shared" si="34"/>
        <v>756</v>
      </c>
      <c r="E18" s="5">
        <f t="shared" si="35"/>
        <v>7700000</v>
      </c>
      <c r="F18" s="9">
        <f t="shared" si="36"/>
        <v>14667</v>
      </c>
      <c r="G18" s="9">
        <f t="shared" si="37"/>
        <v>12222</v>
      </c>
      <c r="H18" s="9">
        <f t="shared" si="38"/>
        <v>10185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525</v>
      </c>
      <c r="R18" s="2">
        <v>7700000</v>
      </c>
    </row>
    <row r="19" spans="1:24" x14ac:dyDescent="0.25">
      <c r="A19" s="4">
        <f t="shared" si="32"/>
        <v>0</v>
      </c>
      <c r="B19" s="4">
        <f t="shared" si="33"/>
        <v>320</v>
      </c>
      <c r="C19" s="4">
        <f t="shared" si="41"/>
        <v>384</v>
      </c>
      <c r="D19" s="4">
        <f t="shared" si="34"/>
        <v>460.79999999999995</v>
      </c>
      <c r="E19" s="5">
        <f t="shared" si="35"/>
        <v>3000000</v>
      </c>
      <c r="F19" s="9">
        <f t="shared" si="36"/>
        <v>9375</v>
      </c>
      <c r="G19" s="9">
        <f t="shared" si="37"/>
        <v>7813</v>
      </c>
      <c r="H19" s="9">
        <f t="shared" si="38"/>
        <v>6510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320</v>
      </c>
      <c r="R19" s="2">
        <v>3000000</v>
      </c>
    </row>
    <row r="20" spans="1:24" x14ac:dyDescent="0.25">
      <c r="A20" s="4">
        <f t="shared" si="32"/>
        <v>0</v>
      </c>
      <c r="B20" s="4">
        <f t="shared" si="33"/>
        <v>410</v>
      </c>
      <c r="C20" s="4">
        <f t="shared" si="41"/>
        <v>492</v>
      </c>
      <c r="D20" s="4">
        <f t="shared" si="34"/>
        <v>590.4</v>
      </c>
      <c r="E20" s="5">
        <f t="shared" si="35"/>
        <v>7000000</v>
      </c>
      <c r="F20" s="9">
        <f t="shared" si="36"/>
        <v>17073</v>
      </c>
      <c r="G20" s="9">
        <f t="shared" si="37"/>
        <v>14228</v>
      </c>
      <c r="H20" s="9">
        <f t="shared" si="38"/>
        <v>11856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410</v>
      </c>
      <c r="R20" s="2">
        <v>7000000</v>
      </c>
    </row>
    <row r="21" spans="1:24" x14ac:dyDescent="0.25">
      <c r="A21" s="4">
        <f t="shared" si="32"/>
        <v>0</v>
      </c>
      <c r="B21" s="4">
        <f t="shared" si="33"/>
        <v>416.66666666666669</v>
      </c>
      <c r="C21" s="4">
        <f t="shared" si="41"/>
        <v>500</v>
      </c>
      <c r="D21" s="4">
        <f t="shared" si="34"/>
        <v>600</v>
      </c>
      <c r="E21" s="5">
        <f t="shared" si="35"/>
        <v>6500000</v>
      </c>
      <c r="F21" s="9">
        <f t="shared" si="36"/>
        <v>15600</v>
      </c>
      <c r="G21" s="9">
        <f t="shared" si="37"/>
        <v>13000</v>
      </c>
      <c r="H21" s="9">
        <f t="shared" si="38"/>
        <v>10833</v>
      </c>
      <c r="I21" s="4" t="e">
        <f>#REF!</f>
        <v>#REF!</v>
      </c>
      <c r="J21" s="4">
        <f t="shared" si="39"/>
        <v>0</v>
      </c>
      <c r="O21">
        <v>0</v>
      </c>
      <c r="P21">
        <v>500</v>
      </c>
      <c r="Q21">
        <f t="shared" si="40"/>
        <v>416.66666666666669</v>
      </c>
      <c r="R21" s="2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505</v>
      </c>
      <c r="C22" s="4">
        <f t="shared" ref="C22:C24" si="44">B22*1.2</f>
        <v>606</v>
      </c>
      <c r="D22" s="4">
        <f t="shared" ref="D22:D24" si="45">C22*1.2</f>
        <v>727.19999999999993</v>
      </c>
      <c r="E22" s="5">
        <f t="shared" ref="E22:E24" si="46">R22</f>
        <v>7800000</v>
      </c>
      <c r="F22" s="9">
        <f t="shared" ref="F22:F24" si="47">ROUND((E22/B22),0)</f>
        <v>15446</v>
      </c>
      <c r="G22" s="9">
        <f t="shared" ref="G22:G24" si="48">ROUND((E22/C22),0)</f>
        <v>12871</v>
      </c>
      <c r="H22" s="9">
        <f t="shared" ref="H22:H24" si="49">ROUND((E22/D22),0)</f>
        <v>10726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505</v>
      </c>
      <c r="R22" s="2">
        <v>7800000</v>
      </c>
    </row>
    <row r="23" spans="1:24" x14ac:dyDescent="0.25">
      <c r="A23" s="4">
        <f t="shared" si="42"/>
        <v>0</v>
      </c>
      <c r="B23" s="4">
        <f t="shared" si="43"/>
        <v>632</v>
      </c>
      <c r="C23" s="4">
        <f t="shared" si="44"/>
        <v>758.4</v>
      </c>
      <c r="D23" s="4">
        <f t="shared" si="45"/>
        <v>910.07999999999993</v>
      </c>
      <c r="E23" s="5">
        <f t="shared" si="46"/>
        <v>7700000</v>
      </c>
      <c r="F23" s="9">
        <f t="shared" si="47"/>
        <v>12184</v>
      </c>
      <c r="G23" s="9">
        <f t="shared" si="48"/>
        <v>10153</v>
      </c>
      <c r="H23" s="9">
        <f t="shared" si="49"/>
        <v>8461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632</v>
      </c>
      <c r="R23" s="2">
        <v>7700000</v>
      </c>
    </row>
    <row r="24" spans="1:24" x14ac:dyDescent="0.25">
      <c r="A24" s="4">
        <f t="shared" si="42"/>
        <v>0</v>
      </c>
      <c r="B24" s="4">
        <f t="shared" si="43"/>
        <v>586</v>
      </c>
      <c r="C24" s="4">
        <f t="shared" si="44"/>
        <v>703.19999999999993</v>
      </c>
      <c r="D24" s="4">
        <f t="shared" si="45"/>
        <v>843.83999999999992</v>
      </c>
      <c r="E24" s="5">
        <f t="shared" si="46"/>
        <v>8000000</v>
      </c>
      <c r="F24" s="9">
        <f t="shared" si="47"/>
        <v>13652</v>
      </c>
      <c r="G24" s="9">
        <f t="shared" si="48"/>
        <v>11377</v>
      </c>
      <c r="H24" s="9">
        <f t="shared" si="49"/>
        <v>9480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586</v>
      </c>
      <c r="R24" s="2">
        <v>8000000</v>
      </c>
    </row>
    <row r="25" spans="1:24" x14ac:dyDescent="0.25">
      <c r="A25" s="4">
        <f t="shared" si="32"/>
        <v>0</v>
      </c>
      <c r="B25" s="4">
        <f t="shared" si="33"/>
        <v>440</v>
      </c>
      <c r="C25" s="4">
        <f t="shared" si="41"/>
        <v>528</v>
      </c>
      <c r="D25" s="4">
        <f t="shared" si="34"/>
        <v>633.6</v>
      </c>
      <c r="E25" s="5">
        <f t="shared" si="35"/>
        <v>8000000</v>
      </c>
      <c r="F25" s="9">
        <f t="shared" si="36"/>
        <v>18182</v>
      </c>
      <c r="G25" s="9">
        <f t="shared" si="37"/>
        <v>15152</v>
      </c>
      <c r="H25" s="9">
        <f t="shared" si="38"/>
        <v>12626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440</v>
      </c>
      <c r="R25" s="2">
        <v>8000000</v>
      </c>
    </row>
    <row r="26" spans="1:24" x14ac:dyDescent="0.25">
      <c r="A26" s="4">
        <f t="shared" si="32"/>
        <v>0</v>
      </c>
      <c r="B26" s="4">
        <f t="shared" si="33"/>
        <v>575</v>
      </c>
      <c r="C26" s="4">
        <f t="shared" si="41"/>
        <v>690</v>
      </c>
      <c r="D26" s="4">
        <f t="shared" si="34"/>
        <v>828</v>
      </c>
      <c r="E26" s="5">
        <f t="shared" si="35"/>
        <v>8500000</v>
      </c>
      <c r="F26" s="9">
        <f t="shared" si="36"/>
        <v>14783</v>
      </c>
      <c r="G26" s="9">
        <f t="shared" si="37"/>
        <v>12319</v>
      </c>
      <c r="H26" s="9">
        <f t="shared" si="38"/>
        <v>10266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575</v>
      </c>
      <c r="R26" s="2">
        <v>8500000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10000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29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31</v>
      </c>
      <c r="X34" s="24">
        <v>1995</v>
      </c>
      <c r="Y34" t="s">
        <v>38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1" t="s">
        <v>37</v>
      </c>
      <c r="Q36" s="41"/>
      <c r="R36" s="41"/>
      <c r="S36" s="41"/>
      <c r="T36" s="42"/>
      <c r="U36" s="21" t="s">
        <v>20</v>
      </c>
      <c r="V36" s="23"/>
      <c r="W36" s="24">
        <f>90*W33/W35</f>
        <v>43.5</v>
      </c>
      <c r="X36" s="24"/>
    </row>
    <row r="37" spans="15:25" ht="15.75" x14ac:dyDescent="0.25">
      <c r="U37" s="17"/>
      <c r="V37" s="26"/>
      <c r="W37" s="27">
        <f>W36%</f>
        <v>0.435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1087.5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1412.5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10000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11412.5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31</v>
      </c>
      <c r="V44" s="30"/>
      <c r="W44" s="25">
        <v>565</v>
      </c>
      <c r="X44" s="24"/>
    </row>
    <row r="45" spans="15:25" ht="15.75" x14ac:dyDescent="0.25">
      <c r="P45" s="13" t="s">
        <v>29</v>
      </c>
      <c r="S45" s="10"/>
      <c r="T45" s="11"/>
      <c r="U45" s="17" t="s">
        <v>40</v>
      </c>
      <c r="V45" s="31"/>
      <c r="W45" s="32">
        <f>W42*W44+X46</f>
        <v>6448062.5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5803256.25</v>
      </c>
    </row>
    <row r="47" spans="15:25" ht="15.75" x14ac:dyDescent="0.25">
      <c r="S47" s="10"/>
      <c r="T47" s="10"/>
      <c r="U47" s="17" t="s">
        <v>25</v>
      </c>
      <c r="V47" s="23"/>
      <c r="W47" s="34">
        <f>W45*0.8</f>
        <v>5158450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1412500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13433.463541666666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2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4D47A-06F2-4693-831E-F406ABCDE3C2}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52138-2393-4088-9E57-95CB0D61FD5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5768C-4DFC-4C1E-A83A-E5DCF1B7A05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2024-01-29T10:26:25Z</dcterms:modified>
</cp:coreProperties>
</file>