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07F6C5A-2C3F-46F9-A458-1FC6834DA59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3" i="1" l="1"/>
  <c r="H14" i="1" s="1"/>
  <c r="B22" i="1"/>
  <c r="B20" i="1"/>
  <c r="B19" i="1"/>
  <c r="J29" i="1"/>
  <c r="B37" i="1"/>
  <c r="I3" i="1"/>
  <c r="B21" i="1"/>
  <c r="I5" i="1"/>
  <c r="J5" i="1" l="1"/>
  <c r="D41" i="1"/>
  <c r="J28" i="1"/>
  <c r="J33" i="1" l="1"/>
  <c r="K4" i="1"/>
  <c r="J32" i="1"/>
  <c r="J31" i="1" l="1"/>
  <c r="J30" i="1"/>
  <c r="G40" i="1"/>
  <c r="H40" i="1" s="1"/>
  <c r="G39" i="1"/>
  <c r="H39" i="1" s="1"/>
  <c r="D40" i="1"/>
  <c r="D39" i="1"/>
  <c r="G38" i="1"/>
  <c r="G37" i="1"/>
  <c r="G36" i="1"/>
  <c r="K5" i="1" l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8" i="1"/>
  <c r="H37" i="1" l="1"/>
  <c r="H36" i="1"/>
  <c r="D37" i="1"/>
  <c r="K7" i="1" l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8" i="1" l="1"/>
</calcChain>
</file>

<file path=xl/sharedStrings.xml><?xml version="1.0" encoding="utf-8"?>
<sst xmlns="http://schemas.openxmlformats.org/spreadsheetml/2006/main" count="33" uniqueCount="30">
  <si>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</si>
  <si>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</si>
  <si>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</si>
  <si>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</si>
  <si>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</si>
  <si>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</si>
  <si>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</si>
  <si>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</si>
  <si>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</si>
  <si>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</si>
  <si>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</si>
  <si>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</si>
  <si>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</si>
  <si>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</si>
  <si>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</si>
  <si>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</si>
  <si>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</si>
  <si>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</si>
  <si>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</si>
  <si>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</si>
  <si>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</si>
  <si>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</si>
  <si>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</si>
  <si>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</si>
  <si>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</si>
  <si>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</si>
  <si>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Carpet Area</t>
  </si>
  <si>
    <t>Flat No.</t>
  </si>
  <si>
    <t>Measurement Carpet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</si>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</sst>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6" fillId="0" borderId="7" xfId="0" applyNumberFormat="1" applyFont="1" applyBorder="1"/>
    <xf numFmtId="43" fontId="16" fillId="0" borderId="0" xfId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144767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0E4436-99E6-4018-8928-D7C1DC65C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55967" cy="8859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392451</xdr:colOff>
      <xdr:row>42</xdr:row>
      <xdr:rowOff>105906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92342B-28D4-4524-833C-12177B7B8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03651" cy="8106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516294</xdr:colOff>
      <xdr:row>42</xdr:row>
      <xdr:rowOff>144012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45A4BF-9ADB-48A9-9D4C-07A2A6110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27494" cy="8145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486523</xdr:colOff>
      <xdr:row>38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53D213-6A74-44E5-B781-CF45A8E5F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63323" cy="7316221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0</xdr:row>
      <xdr:rowOff>180975</xdr:rowOff>
    </xdr:from>
    <xdr:to>
      <xdr:col>35</xdr:col>
      <xdr:colOff>154629</xdr:colOff>
      <xdr:row>48</xdr:row>
      <xdr:rowOff>96514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BA803D-5F6D-4C29-9B04-32F1D07B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14975" y="180975"/>
          <a:ext cx="15975654" cy="9059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H20" sqref="H20"/>
    </sheetView>
  </sheetViews>
  <sheetFormatPr defaultRowHeight="15" x14ac:dyDescent="0.25"/>
  <cols>
    <col min="1" max="1" width="21.7109375" bestFit="1" customWidth="1"/>
    <col min="2" max="2" width="21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 t="s">
        <v>27</v>
      </c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13000</v>
      </c>
      <c r="C3" s="42"/>
      <c r="D3" s="39"/>
      <c r="E3" s="13"/>
      <c r="F3" s="5">
        <v>2001</v>
      </c>
      <c r="G3" s="7">
        <v>2024</v>
      </c>
      <c r="H3" s="8">
        <f>G3-F3</f>
        <v>23</v>
      </c>
      <c r="I3" s="6">
        <f>2020-17</f>
        <v>2003</v>
      </c>
      <c r="K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2500</v>
      </c>
      <c r="C4" s="42"/>
      <c r="D4" s="39"/>
      <c r="E4" s="13"/>
      <c r="F4" s="9" t="s">
        <v>24</v>
      </c>
      <c r="G4" t="s">
        <v>26</v>
      </c>
      <c r="H4" s="8"/>
      <c r="I4" s="6"/>
      <c r="K4">
        <f>K3/100*105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10500</v>
      </c>
      <c r="C5" s="42"/>
      <c r="D5" s="39"/>
      <c r="E5" s="21"/>
      <c r="F5" s="26">
        <v>600</v>
      </c>
      <c r="G5" s="58"/>
      <c r="H5" s="27"/>
      <c r="I5" s="45">
        <f>H5*G5</f>
        <v>0</v>
      </c>
      <c r="J5">
        <f>I5/F5</f>
        <v>0</v>
      </c>
      <c r="K5">
        <f>K4/10.764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2500</v>
      </c>
      <c r="C6" s="42"/>
      <c r="D6" s="39"/>
      <c r="E6" s="39"/>
      <c r="F6" s="39"/>
      <c r="G6" s="58"/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23</v>
      </c>
      <c r="C7" s="33"/>
      <c r="D7" s="48"/>
      <c r="E7" s="53"/>
      <c r="F7" s="39"/>
      <c r="G7" s="58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37</v>
      </c>
      <c r="C8" s="33"/>
      <c r="D8" s="49"/>
      <c r="E8" s="54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3"/>
      <c r="F9" s="55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34.5</v>
      </c>
      <c r="C10" s="33"/>
      <c r="D10" s="48"/>
      <c r="E10" s="53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0.34499999999999997</v>
      </c>
      <c r="C11" s="43"/>
      <c r="D11" s="50"/>
      <c r="E11" s="56"/>
      <c r="F11" s="39" t="s">
        <v>28</v>
      </c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862.49999999999989</v>
      </c>
      <c r="C12" s="42"/>
      <c r="D12" s="51"/>
      <c r="E12" s="53"/>
      <c r="F12" s="39">
        <v>435</v>
      </c>
      <c r="G12" s="25"/>
      <c r="H12" s="26">
        <v>103800</v>
      </c>
      <c r="I12" s="57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1637.5</v>
      </c>
      <c r="C13" s="42"/>
      <c r="D13" s="51"/>
      <c r="E13" s="1"/>
      <c r="F13" s="13"/>
      <c r="G13" s="26"/>
      <c r="H13" s="26">
        <f>H12/10.764</f>
        <v>9643.2552954292096</v>
      </c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10500</v>
      </c>
      <c r="C14" s="42"/>
      <c r="D14" s="39"/>
      <c r="E14" s="13"/>
      <c r="F14" s="16"/>
      <c r="H14" s="26">
        <f>H13*600</f>
        <v>5785953.1772575257</v>
      </c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12137.5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600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7282500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6554250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x14ac:dyDescent="0.3">
      <c r="A19" s="31" t="s">
        <v>25</v>
      </c>
      <c r="B19" s="36">
        <f>B17*0.85</f>
        <v>6190125</v>
      </c>
      <c r="C19" s="36"/>
      <c r="D19" s="37"/>
      <c r="E19" s="13"/>
      <c r="F19" s="26"/>
      <c r="G19" s="26"/>
      <c r="H19" s="25"/>
      <c r="I19" s="45"/>
      <c r="N19" s="25"/>
      <c r="O19" s="13"/>
    </row>
    <row r="20" spans="1:15" ht="16.5" x14ac:dyDescent="0.3">
      <c r="A20" s="31" t="s">
        <v>29</v>
      </c>
      <c r="B20" s="36">
        <f>B17*0.7</f>
        <v>5097750</v>
      </c>
      <c r="C20" s="36"/>
      <c r="D20" s="37"/>
      <c r="E20" s="13"/>
      <c r="F20" s="26"/>
      <c r="G20" s="26"/>
      <c r="H20" s="25"/>
      <c r="I20" s="45"/>
      <c r="N20" s="25"/>
      <c r="O20" s="13"/>
    </row>
    <row r="21" spans="1:15" ht="16.5" x14ac:dyDescent="0.3">
      <c r="A21" s="31" t="s">
        <v>12</v>
      </c>
      <c r="B21" s="38">
        <f>B4*600</f>
        <v>1500000</v>
      </c>
      <c r="C21" s="38"/>
      <c r="D21" s="39"/>
      <c r="E21" s="13"/>
      <c r="F21" s="13"/>
      <c r="G21" s="13"/>
      <c r="I21" s="6"/>
    </row>
    <row r="22" spans="1:15" ht="16.5" x14ac:dyDescent="0.3">
      <c r="A22" s="33" t="s">
        <v>16</v>
      </c>
      <c r="B22" s="46">
        <f>B17*0.025/12</f>
        <v>15171.875</v>
      </c>
      <c r="C22" s="38"/>
      <c r="D22" s="38"/>
      <c r="E22" s="13"/>
    </row>
    <row r="23" spans="1:15" x14ac:dyDescent="0.25">
      <c r="B23" s="23"/>
      <c r="C23" s="23"/>
    </row>
    <row r="24" spans="1:15" x14ac:dyDescent="0.25">
      <c r="B24" s="23"/>
      <c r="C24" s="23"/>
    </row>
    <row r="26" spans="1:15" x14ac:dyDescent="0.25">
      <c r="D26" t="s">
        <v>14</v>
      </c>
    </row>
    <row r="27" spans="1:15" x14ac:dyDescent="0.25">
      <c r="B27" s="52" t="s">
        <v>20</v>
      </c>
      <c r="C27" s="52" t="s">
        <v>15</v>
      </c>
      <c r="D27" s="20" t="s">
        <v>21</v>
      </c>
      <c r="E27" s="20"/>
      <c r="F27" s="20" t="s">
        <v>11</v>
      </c>
      <c r="G27" s="20" t="s">
        <v>17</v>
      </c>
      <c r="H27" s="20" t="s">
        <v>18</v>
      </c>
      <c r="I27" s="20" t="s">
        <v>19</v>
      </c>
      <c r="J27" s="20"/>
    </row>
    <row r="28" spans="1:15" ht="17.25" x14ac:dyDescent="0.3">
      <c r="B28" s="52"/>
      <c r="C28" s="52"/>
      <c r="D28" s="20">
        <v>610</v>
      </c>
      <c r="E28" s="20"/>
      <c r="F28" s="20">
        <v>6000000</v>
      </c>
      <c r="G28" s="21" t="e">
        <f t="shared" ref="G28:G34" si="0">F28/C28</f>
        <v>#DIV/0!</v>
      </c>
      <c r="H28" s="21">
        <f>F28/D28</f>
        <v>9836.065573770491</v>
      </c>
      <c r="I28" s="21" t="e">
        <f t="shared" ref="I28:I34" si="1">F28/B28</f>
        <v>#DIV/0!</v>
      </c>
      <c r="J28" s="20" t="e">
        <f>B28/C28</f>
        <v>#DIV/0!</v>
      </c>
      <c r="K28" s="30"/>
    </row>
    <row r="29" spans="1:15" ht="17.25" x14ac:dyDescent="0.3">
      <c r="B29" s="52"/>
      <c r="C29" s="52">
        <v>550</v>
      </c>
      <c r="D29" s="20">
        <v>752</v>
      </c>
      <c r="E29" s="20"/>
      <c r="F29" s="20">
        <v>8500000</v>
      </c>
      <c r="G29" s="21">
        <f t="shared" si="0"/>
        <v>15454.545454545454</v>
      </c>
      <c r="H29" s="21">
        <f>F29/D29</f>
        <v>11303.191489361701</v>
      </c>
      <c r="I29" s="21" t="e">
        <f t="shared" si="1"/>
        <v>#DIV/0!</v>
      </c>
      <c r="J29" s="20">
        <f>D29/C29</f>
        <v>1.3672727272727272</v>
      </c>
      <c r="K29" s="30"/>
    </row>
    <row r="30" spans="1:15" x14ac:dyDescent="0.25">
      <c r="B30" s="52"/>
      <c r="C30" s="52">
        <v>340</v>
      </c>
      <c r="D30" s="20">
        <v>485</v>
      </c>
      <c r="E30" s="20"/>
      <c r="F30" s="21">
        <v>3900000</v>
      </c>
      <c r="G30" s="21">
        <f t="shared" si="0"/>
        <v>11470.588235294117</v>
      </c>
      <c r="H30" s="21">
        <f t="shared" ref="H30:H34" si="2">F30/D30</f>
        <v>8041.2371134020623</v>
      </c>
      <c r="I30" s="21" t="e">
        <f t="shared" si="1"/>
        <v>#DIV/0!</v>
      </c>
      <c r="J30" s="20">
        <f t="shared" ref="J30:J33" si="3">D30/C30</f>
        <v>1.4264705882352942</v>
      </c>
    </row>
    <row r="31" spans="1:15" x14ac:dyDescent="0.25">
      <c r="B31" s="52"/>
      <c r="C31" s="52">
        <v>245</v>
      </c>
      <c r="D31" s="20">
        <v>330</v>
      </c>
      <c r="E31" s="20"/>
      <c r="F31" s="21">
        <v>4000000</v>
      </c>
      <c r="G31" s="21">
        <f t="shared" si="0"/>
        <v>16326.530612244898</v>
      </c>
      <c r="H31" s="21">
        <f t="shared" si="2"/>
        <v>12121.212121212122</v>
      </c>
      <c r="I31" s="21" t="e">
        <f t="shared" si="1"/>
        <v>#DIV/0!</v>
      </c>
      <c r="J31" s="20">
        <f t="shared" si="3"/>
        <v>1.346938775510204</v>
      </c>
    </row>
    <row r="32" spans="1:15" x14ac:dyDescent="0.25">
      <c r="B32" s="52"/>
      <c r="C32" s="52"/>
      <c r="D32" s="20"/>
      <c r="E32" s="20"/>
      <c r="F32" s="21"/>
      <c r="G32" s="21" t="e">
        <f t="shared" si="0"/>
        <v>#DIV/0!</v>
      </c>
      <c r="H32" s="21" t="e">
        <f t="shared" si="2"/>
        <v>#DIV/0!</v>
      </c>
      <c r="I32" s="21" t="e">
        <f t="shared" si="1"/>
        <v>#DIV/0!</v>
      </c>
      <c r="J32" s="20" t="e">
        <f t="shared" si="3"/>
        <v>#DIV/0!</v>
      </c>
    </row>
    <row r="33" spans="1:10" x14ac:dyDescent="0.25">
      <c r="B33" s="52"/>
      <c r="C33" s="52"/>
      <c r="D33" s="20"/>
      <c r="E33" s="20"/>
      <c r="F33" s="21"/>
      <c r="G33" s="21" t="e">
        <f t="shared" si="0"/>
        <v>#DIV/0!</v>
      </c>
      <c r="H33" s="21" t="e">
        <f t="shared" si="2"/>
        <v>#DIV/0!</v>
      </c>
      <c r="I33" s="21" t="e">
        <f t="shared" si="1"/>
        <v>#DIV/0!</v>
      </c>
      <c r="J33" s="20" t="e">
        <f t="shared" si="3"/>
        <v>#DIV/0!</v>
      </c>
    </row>
    <row r="34" spans="1:10" x14ac:dyDescent="0.25">
      <c r="B34" s="52"/>
      <c r="C34" s="52"/>
      <c r="D34" s="20"/>
      <c r="E34" s="20"/>
      <c r="F34" s="20"/>
      <c r="G34" s="21" t="e">
        <f t="shared" si="0"/>
        <v>#DIV/0!</v>
      </c>
      <c r="H34" s="21" t="e">
        <f t="shared" si="2"/>
        <v>#DIV/0!</v>
      </c>
      <c r="I34" s="21" t="e">
        <f t="shared" si="1"/>
        <v>#DIV/0!</v>
      </c>
      <c r="J34" s="20"/>
    </row>
    <row r="35" spans="1:10" x14ac:dyDescent="0.25">
      <c r="B35" s="17" t="s">
        <v>22</v>
      </c>
    </row>
    <row r="36" spans="1:10" x14ac:dyDescent="0.25">
      <c r="B36" s="52">
        <v>425</v>
      </c>
      <c r="C36" s="52">
        <v>5400000</v>
      </c>
      <c r="D36" s="20">
        <f t="shared" ref="D36:D41" si="4">C36/B36</f>
        <v>12705.882352941177</v>
      </c>
      <c r="E36" s="20">
        <v>378000</v>
      </c>
      <c r="F36" s="20">
        <v>30000</v>
      </c>
      <c r="G36" s="21">
        <f>F36+E36+C36</f>
        <v>5808000</v>
      </c>
      <c r="H36" s="20">
        <f>G36/B36</f>
        <v>13665.882352941177</v>
      </c>
      <c r="I36" s="21"/>
      <c r="J36" s="20"/>
    </row>
    <row r="37" spans="1:10" x14ac:dyDescent="0.25">
      <c r="B37" s="52">
        <f>32.52*10.764</f>
        <v>350.04527999999999</v>
      </c>
      <c r="C37" s="52">
        <v>3000000</v>
      </c>
      <c r="D37" s="20">
        <f t="shared" si="4"/>
        <v>8570.3198169105435</v>
      </c>
      <c r="E37" s="20">
        <v>163600</v>
      </c>
      <c r="F37" s="20">
        <v>23400</v>
      </c>
      <c r="G37" s="21">
        <f>F37+E37+C37</f>
        <v>3187000</v>
      </c>
      <c r="H37" s="20">
        <f>G37/B37</f>
        <v>9104.5364188313015</v>
      </c>
      <c r="I37" s="21"/>
      <c r="J37" s="20"/>
    </row>
    <row r="38" spans="1:10" x14ac:dyDescent="0.25">
      <c r="B38" s="52"/>
      <c r="C38" s="52"/>
      <c r="D38" s="20" t="e">
        <f t="shared" si="4"/>
        <v>#DIV/0!</v>
      </c>
      <c r="E38" s="20">
        <v>240000</v>
      </c>
      <c r="F38" s="20">
        <v>30000</v>
      </c>
      <c r="G38" s="21">
        <f>F38+E38+C38</f>
        <v>270000</v>
      </c>
      <c r="H38" s="20" t="e">
        <f>G38/B38</f>
        <v>#DIV/0!</v>
      </c>
      <c r="I38" s="20"/>
      <c r="J38" s="20"/>
    </row>
    <row r="39" spans="1:10" ht="15.75" x14ac:dyDescent="0.25">
      <c r="A39" s="15"/>
      <c r="B39" s="52"/>
      <c r="C39" s="52"/>
      <c r="D39" s="20" t="e">
        <f t="shared" si="4"/>
        <v>#DIV/0!</v>
      </c>
      <c r="E39" s="20">
        <v>392000</v>
      </c>
      <c r="F39" s="20">
        <v>30000</v>
      </c>
      <c r="G39" s="21">
        <f>F39+E39+C39</f>
        <v>422000</v>
      </c>
      <c r="H39" s="20" t="e">
        <f>G39/B39</f>
        <v>#DIV/0!</v>
      </c>
      <c r="I39" s="20"/>
      <c r="J39" s="20"/>
    </row>
    <row r="40" spans="1:10" ht="15.75" x14ac:dyDescent="0.25">
      <c r="A40" s="15"/>
      <c r="B40" s="52"/>
      <c r="C40" s="52"/>
      <c r="D40" s="20" t="e">
        <f t="shared" si="4"/>
        <v>#DIV/0!</v>
      </c>
      <c r="E40" s="20">
        <v>288000</v>
      </c>
      <c r="F40" s="20">
        <v>30000</v>
      </c>
      <c r="G40" s="21">
        <f>F40+E40+C40</f>
        <v>318000</v>
      </c>
      <c r="H40" s="20" t="e">
        <f>G40/B40</f>
        <v>#DIV/0!</v>
      </c>
      <c r="I40" s="20"/>
      <c r="J40" s="20"/>
    </row>
    <row r="41" spans="1:10" ht="15.75" x14ac:dyDescent="0.25">
      <c r="A41" s="15"/>
      <c r="B41" s="52"/>
      <c r="C41" s="52"/>
      <c r="D41" s="20" t="e">
        <f t="shared" si="4"/>
        <v>#DIV/0!</v>
      </c>
      <c r="E41" s="20"/>
      <c r="F41" s="20"/>
      <c r="G41" s="20"/>
      <c r="H41" s="20"/>
      <c r="I41" s="20"/>
      <c r="J41" s="20"/>
    </row>
    <row r="42" spans="1:10" ht="15.75" x14ac:dyDescent="0.25">
      <c r="A42" s="15"/>
    </row>
    <row r="43" spans="1:10" ht="15.75" x14ac:dyDescent="0.25">
      <c r="A43" s="15"/>
    </row>
    <row r="44" spans="1:10" ht="15.75" x14ac:dyDescent="0.25">
      <c r="A44" s="15"/>
    </row>
    <row r="45" spans="1:10" ht="15.75" x14ac:dyDescent="0.25">
      <c r="A45" s="15"/>
    </row>
    <row r="65" spans="4:6" x14ac:dyDescent="0.25">
      <c r="D65" s="13"/>
      <c r="E65" s="13"/>
      <c r="F65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J2" sqref="J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2024-01-24T09:34:36Z</dcterms:modified>
</cp:coreProperties>
</file>