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VIKAS RAMNIWAS AGARWAL - PNB\"/>
    </mc:Choice>
  </mc:AlternateContent>
  <xr:revisionPtr revIDLastSave="0" documentId="13_ncr:1_{D9805AE1-6CCF-4A0C-A982-DB2A2705953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l="1"/>
  <c r="W51" i="4"/>
  <c r="W47" i="4"/>
</calcChain>
</file>

<file path=xl/sharedStrings.xml><?xml version="1.0" encoding="utf-8"?>
<sst xmlns="http://schemas.openxmlformats.org/spreadsheetml/2006/main" count="52" uniqueCount="43">
  <si>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</si>
  <si>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</si>
  <si>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</si>
  <si>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</si>
  <si>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</si>
  <si>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</si>
  <si>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</si>
  <si>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</si>
  <si>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</si>
  <si>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</si>
  <si>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</si>
  <si>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</si>
  <si>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</si>
  <si>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</si>
  <si>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</si>
  <si>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</si>
  <si>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</si>
  <si>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</si>
  <si>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</si>
  <si>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</si>
  <si>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</si>
  <si>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</si>
  <si>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</si>
  <si>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</si>
  <si>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</si>
  <si>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</si>
  <si>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</si>
  <si>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</si>
  <si>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</si>
  <si>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</si>
  <si>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</si>
  <si>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</si>
  <si>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</si>
  <si>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</si>
  <si>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</si>
  <si>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</si>
  <si>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</si>
  <si>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</si>
  <si>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rate on BUA</t>
  </si>
  <si>
    <t>Punjab National Bank ( MCC MW 2 Goregaon )  - VIKAS RAMNIWAS AGARWAL</t>
  </si>
  <si>
    <t>Near Bldg</t>
  </si>
  <si>
    <t>Same Bldg</t>
  </si>
  <si>
    <t>As per 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</si>
</sst>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545468</xdr:colOff>
      <xdr:row>50</xdr:row>
      <xdr:rowOff>39371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825013-54E4-43A3-8F7D-1311B7979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23868" cy="91071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133350</xdr:rowOff>
    </xdr:from>
    <xdr:to>
      <xdr:col>29</xdr:col>
      <xdr:colOff>469258</xdr:colOff>
      <xdr:row>32</xdr:row>
      <xdr:rowOff>48437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5B233E-C8C2-4444-A3E5-BA68D6E53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18147658" cy="58205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535942</xdr:colOff>
      <xdr:row>51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089A2B-5713-4502-8858-A7E903F1C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14342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478784</xdr:colOff>
      <xdr:row>47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BE6A55-C6F0-4979-AC0E-7E50143D9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57184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554995</xdr:colOff>
      <xdr:row>49</xdr:row>
      <xdr:rowOff>67914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913F83-CCD7-49DE-9492-542B07C59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33395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507363</xdr:colOff>
      <xdr:row>53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59429E-1C9D-4AF1-898F-E9011370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85763" cy="8849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1</xdr:row>
      <xdr:rowOff>28575</xdr:rowOff>
    </xdr:from>
    <xdr:to>
      <xdr:col>35</xdr:col>
      <xdr:colOff>202575</xdr:colOff>
      <xdr:row>46</xdr:row>
      <xdr:rowOff>134561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48B08-2C52-407E-80CA-44484A7F5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7075" y="219075"/>
          <a:ext cx="18271500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250121-DDCB-4205-AC3B-C88CE350B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161925</xdr:rowOff>
    </xdr:from>
    <xdr:to>
      <xdr:col>30</xdr:col>
      <xdr:colOff>173985</xdr:colOff>
      <xdr:row>31</xdr:row>
      <xdr:rowOff>96065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E8E976-6208-4414-BF53-92236CD50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161925"/>
          <a:ext cx="18166710" cy="58396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104775</xdr:rowOff>
    </xdr:from>
    <xdr:to>
      <xdr:col>30</xdr:col>
      <xdr:colOff>2553</xdr:colOff>
      <xdr:row>33</xdr:row>
      <xdr:rowOff>10363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2B5B86-07E9-4B74-8B35-370BAA487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5275"/>
          <a:ext cx="18290553" cy="6001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V36" sqref="V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4" customFormat="1" x14ac:dyDescent="0.25">
      <c r="A3" s="45">
        <f t="shared" ref="A3:A14" si="0">N3</f>
        <v>0</v>
      </c>
      <c r="B3" s="45">
        <f t="shared" ref="B3:B14" si="1">Q3</f>
        <v>421</v>
      </c>
      <c r="C3" s="45">
        <f>B3*1.2</f>
        <v>505.2</v>
      </c>
      <c r="D3" s="45">
        <f t="shared" ref="D3:D14" si="2">C3*1.2</f>
        <v>606.24</v>
      </c>
      <c r="E3" s="46">
        <f t="shared" ref="E3:E14" si="3">R3</f>
        <v>12350000</v>
      </c>
      <c r="F3" s="45">
        <f t="shared" ref="F3:F14" si="4">ROUND((E3/B3),0)</f>
        <v>29335</v>
      </c>
      <c r="G3" s="45">
        <f t="shared" ref="G3:G14" si="5">ROUND((E3/C3),0)</f>
        <v>24446</v>
      </c>
      <c r="H3" s="45">
        <f t="shared" ref="H3:H14" si="6">ROUND((E3/D3),0)</f>
        <v>20371</v>
      </c>
      <c r="I3" s="45" t="e">
        <f>#REF!</f>
        <v>#REF!</v>
      </c>
      <c r="J3" s="45" t="str">
        <f t="shared" ref="J3:J14" si="7">S3</f>
        <v>Near Bldg</v>
      </c>
      <c r="O3" s="44">
        <v>0</v>
      </c>
      <c r="P3" s="44">
        <f t="shared" ref="P3:Q14" si="8">O3/1.2</f>
        <v>0</v>
      </c>
      <c r="Q3" s="44">
        <v>421</v>
      </c>
      <c r="R3" s="47">
        <v>12350000</v>
      </c>
      <c r="S3" s="44" t="s">
        <v>40</v>
      </c>
    </row>
    <row r="4" spans="1:20" x14ac:dyDescent="0.25">
      <c r="A4" s="4">
        <f t="shared" ref="A4:A9" si="9">N4</f>
        <v>0</v>
      </c>
      <c r="B4" s="4">
        <f t="shared" ref="B4:B9" si="10">Q4</f>
        <v>533</v>
      </c>
      <c r="C4" s="4">
        <f t="shared" ref="C4:C9" si="11">B4*1.2</f>
        <v>639.6</v>
      </c>
      <c r="D4" s="4">
        <f t="shared" ref="D4:D9" si="12">C4*1.2</f>
        <v>767.52</v>
      </c>
      <c r="E4" s="5">
        <f t="shared" ref="E4:E9" si="13">R4</f>
        <v>15000000</v>
      </c>
      <c r="F4" s="9">
        <f t="shared" ref="F4:F9" si="14">ROUND((E4/B4),0)</f>
        <v>28143</v>
      </c>
      <c r="G4" s="9">
        <f t="shared" ref="G4:G9" si="15">ROUND((E4/C4),0)</f>
        <v>23452</v>
      </c>
      <c r="H4" s="9">
        <f t="shared" ref="H4:H9" si="16">ROUND((E4/D4),0)</f>
        <v>19543</v>
      </c>
      <c r="I4" s="4" t="e">
        <f>#REF!</f>
        <v>#REF!</v>
      </c>
      <c r="J4" s="4" t="str">
        <f t="shared" ref="J4:J9" si="17">S4</f>
        <v>Near Bldg</v>
      </c>
      <c r="O4">
        <v>0</v>
      </c>
      <c r="P4">
        <f t="shared" ref="P4:P9" si="18">O4/1.2</f>
        <v>0</v>
      </c>
      <c r="Q4">
        <v>533</v>
      </c>
      <c r="R4" s="2">
        <v>15000000</v>
      </c>
      <c r="S4" t="s">
        <v>40</v>
      </c>
    </row>
    <row r="5" spans="1:20" x14ac:dyDescent="0.25">
      <c r="A5" s="4">
        <f t="shared" si="9"/>
        <v>0</v>
      </c>
      <c r="B5" s="4">
        <f t="shared" si="10"/>
        <v>645</v>
      </c>
      <c r="C5" s="4">
        <f t="shared" si="11"/>
        <v>774</v>
      </c>
      <c r="D5" s="4">
        <f t="shared" si="12"/>
        <v>928.8</v>
      </c>
      <c r="E5" s="5">
        <f t="shared" si="13"/>
        <v>15000000</v>
      </c>
      <c r="F5" s="9">
        <f t="shared" si="14"/>
        <v>23256</v>
      </c>
      <c r="G5" s="9">
        <f t="shared" si="15"/>
        <v>19380</v>
      </c>
      <c r="H5" s="9">
        <f t="shared" si="16"/>
        <v>16150</v>
      </c>
      <c r="I5" s="4" t="e">
        <f>#REF!</f>
        <v>#REF!</v>
      </c>
      <c r="J5" s="4" t="str">
        <f t="shared" si="17"/>
        <v>Near Bldg</v>
      </c>
      <c r="O5">
        <v>0</v>
      </c>
      <c r="P5">
        <f t="shared" si="18"/>
        <v>0</v>
      </c>
      <c r="Q5">
        <v>645</v>
      </c>
      <c r="R5" s="2">
        <v>15000000</v>
      </c>
      <c r="S5" t="s">
        <v>40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4" customFormat="1" x14ac:dyDescent="0.25">
      <c r="A16" s="45">
        <f t="shared" ref="A16:A28" si="32">N16</f>
        <v>0</v>
      </c>
      <c r="B16" s="45">
        <f t="shared" ref="B16:B28" si="33">Q16</f>
        <v>345.83333333333337</v>
      </c>
      <c r="C16" s="45">
        <f>B16*1.2</f>
        <v>415.00000000000006</v>
      </c>
      <c r="D16" s="45">
        <f t="shared" ref="D16:D28" si="34">C16*1.2</f>
        <v>498.00000000000006</v>
      </c>
      <c r="E16" s="46">
        <f t="shared" ref="E16:E28" si="35">R16</f>
        <v>11500000</v>
      </c>
      <c r="F16" s="45">
        <f t="shared" ref="F16:F28" si="36">ROUND((E16/B16),0)</f>
        <v>33253</v>
      </c>
      <c r="G16" s="45">
        <f t="shared" ref="G16:G28" si="37">ROUND((E16/C16),0)</f>
        <v>27711</v>
      </c>
      <c r="H16" s="45">
        <f t="shared" ref="H16:H28" si="38">ROUND((E16/D16),0)</f>
        <v>23092</v>
      </c>
      <c r="I16" s="45" t="e">
        <f>#REF!</f>
        <v>#REF!</v>
      </c>
      <c r="J16" s="45">
        <f t="shared" ref="J16:J28" si="39">S16</f>
        <v>0</v>
      </c>
      <c r="O16" s="44">
        <v>0</v>
      </c>
      <c r="P16" s="44">
        <v>415</v>
      </c>
      <c r="Q16" s="44">
        <f t="shared" ref="P16:Q28" si="40">P16/1.2</f>
        <v>345.83333333333337</v>
      </c>
      <c r="R16" s="47">
        <v>11500000</v>
      </c>
    </row>
    <row r="17" spans="1:24" x14ac:dyDescent="0.25">
      <c r="A17" s="4">
        <f t="shared" si="32"/>
        <v>0</v>
      </c>
      <c r="B17" s="4">
        <f t="shared" si="33"/>
        <v>484.16666666666669</v>
      </c>
      <c r="C17" s="4">
        <f t="shared" ref="C17:C28" si="41">B17*1.2</f>
        <v>581</v>
      </c>
      <c r="D17" s="4">
        <f t="shared" si="34"/>
        <v>697.19999999999993</v>
      </c>
      <c r="E17" s="5">
        <f t="shared" si="35"/>
        <v>11500000</v>
      </c>
      <c r="F17" s="9">
        <f t="shared" si="36"/>
        <v>23752</v>
      </c>
      <c r="G17" s="9">
        <f t="shared" si="37"/>
        <v>19793</v>
      </c>
      <c r="H17" s="9">
        <f t="shared" si="38"/>
        <v>16495</v>
      </c>
      <c r="I17" s="4" t="e">
        <f>#REF!</f>
        <v>#REF!</v>
      </c>
      <c r="J17" s="4">
        <f t="shared" si="39"/>
        <v>0</v>
      </c>
      <c r="O17">
        <v>0</v>
      </c>
      <c r="P17">
        <v>581</v>
      </c>
      <c r="Q17">
        <f t="shared" si="40"/>
        <v>484.16666666666669</v>
      </c>
      <c r="R17" s="2">
        <v>11500000</v>
      </c>
    </row>
    <row r="18" spans="1:24" x14ac:dyDescent="0.25">
      <c r="A18" s="4">
        <f t="shared" si="32"/>
        <v>0</v>
      </c>
      <c r="B18" s="4">
        <f t="shared" si="33"/>
        <v>740</v>
      </c>
      <c r="C18" s="4">
        <f t="shared" si="41"/>
        <v>888</v>
      </c>
      <c r="D18" s="4">
        <f t="shared" si="34"/>
        <v>1065.5999999999999</v>
      </c>
      <c r="E18" s="5">
        <f t="shared" si="35"/>
        <v>18500000</v>
      </c>
      <c r="F18" s="9">
        <f t="shared" si="36"/>
        <v>25000</v>
      </c>
      <c r="G18" s="9">
        <f t="shared" si="37"/>
        <v>20833</v>
      </c>
      <c r="H18" s="9">
        <f t="shared" si="38"/>
        <v>17361</v>
      </c>
      <c r="I18" s="4" t="e">
        <f>#REF!</f>
        <v>#REF!</v>
      </c>
      <c r="J18" s="4" t="str">
        <f t="shared" si="39"/>
        <v>Same Bldg</v>
      </c>
      <c r="O18">
        <v>0</v>
      </c>
      <c r="P18">
        <f t="shared" si="40"/>
        <v>0</v>
      </c>
      <c r="Q18">
        <v>740</v>
      </c>
      <c r="R18" s="2">
        <v>18500000</v>
      </c>
      <c r="S18" t="s">
        <v>41</v>
      </c>
    </row>
    <row r="19" spans="1:24" x14ac:dyDescent="0.25">
      <c r="A19" s="4">
        <f t="shared" si="32"/>
        <v>0</v>
      </c>
      <c r="B19" s="4">
        <f t="shared" si="33"/>
        <v>1100</v>
      </c>
      <c r="C19" s="4">
        <f t="shared" si="41"/>
        <v>1320</v>
      </c>
      <c r="D19" s="4">
        <f t="shared" si="34"/>
        <v>1584</v>
      </c>
      <c r="E19" s="5">
        <f t="shared" si="35"/>
        <v>37500000</v>
      </c>
      <c r="F19" s="9">
        <f t="shared" si="36"/>
        <v>34091</v>
      </c>
      <c r="G19" s="9">
        <f t="shared" si="37"/>
        <v>28409</v>
      </c>
      <c r="H19" s="9">
        <f t="shared" si="38"/>
        <v>23674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1100</v>
      </c>
      <c r="R19" s="2">
        <v>37500000</v>
      </c>
    </row>
    <row r="20" spans="1:24" x14ac:dyDescent="0.25">
      <c r="A20" s="4">
        <f t="shared" si="32"/>
        <v>0</v>
      </c>
      <c r="B20" s="4">
        <f t="shared" si="33"/>
        <v>650</v>
      </c>
      <c r="C20" s="4">
        <f t="shared" si="41"/>
        <v>780</v>
      </c>
      <c r="D20" s="4">
        <f t="shared" si="34"/>
        <v>936</v>
      </c>
      <c r="E20" s="5">
        <f t="shared" si="35"/>
        <v>19000000</v>
      </c>
      <c r="F20" s="9">
        <f t="shared" si="36"/>
        <v>29231</v>
      </c>
      <c r="G20" s="9">
        <f t="shared" si="37"/>
        <v>24359</v>
      </c>
      <c r="H20" s="9">
        <f t="shared" si="38"/>
        <v>20299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650</v>
      </c>
      <c r="R20" s="2">
        <v>19000000</v>
      </c>
    </row>
    <row r="21" spans="1:24" s="44" customFormat="1" x14ac:dyDescent="0.25">
      <c r="A21" s="45">
        <f t="shared" si="32"/>
        <v>0</v>
      </c>
      <c r="B21" s="45">
        <f t="shared" si="33"/>
        <v>541.66666666666674</v>
      </c>
      <c r="C21" s="45">
        <f t="shared" si="41"/>
        <v>650.00000000000011</v>
      </c>
      <c r="D21" s="45">
        <f t="shared" si="34"/>
        <v>780.00000000000011</v>
      </c>
      <c r="E21" s="46">
        <f t="shared" si="35"/>
        <v>20000000</v>
      </c>
      <c r="F21" s="45">
        <f t="shared" si="36"/>
        <v>36923</v>
      </c>
      <c r="G21" s="45">
        <f t="shared" si="37"/>
        <v>30769</v>
      </c>
      <c r="H21" s="45">
        <f t="shared" si="38"/>
        <v>25641</v>
      </c>
      <c r="I21" s="45" t="e">
        <f>#REF!</f>
        <v>#REF!</v>
      </c>
      <c r="J21" s="45">
        <f t="shared" si="39"/>
        <v>0</v>
      </c>
      <c r="O21" s="44">
        <v>0</v>
      </c>
      <c r="P21" s="44">
        <v>650</v>
      </c>
      <c r="Q21" s="44">
        <f t="shared" si="40"/>
        <v>541.66666666666674</v>
      </c>
      <c r="R21" s="47">
        <v>20000000</v>
      </c>
    </row>
    <row r="22" spans="1:24" x14ac:dyDescent="0.25">
      <c r="A22" s="4">
        <f t="shared" ref="A22:A24" si="42">N22</f>
        <v>0</v>
      </c>
      <c r="B22" s="4">
        <f t="shared" ref="B22:B24" si="43">Q22</f>
        <v>820</v>
      </c>
      <c r="C22" s="4">
        <f t="shared" ref="C22:C24" si="44">B22*1.2</f>
        <v>984</v>
      </c>
      <c r="D22" s="4">
        <f t="shared" ref="D22:D24" si="45">C22*1.2</f>
        <v>1180.8</v>
      </c>
      <c r="E22" s="5">
        <f t="shared" ref="E22:E24" si="46">R22</f>
        <v>23500000</v>
      </c>
      <c r="F22" s="9">
        <f t="shared" ref="F22:F24" si="47">ROUND((E22/B22),0)</f>
        <v>28659</v>
      </c>
      <c r="G22" s="9">
        <f t="shared" ref="G22:G24" si="48">ROUND((E22/C22),0)</f>
        <v>23882</v>
      </c>
      <c r="H22" s="9">
        <f t="shared" ref="H22:H24" si="49">ROUND((E22/D22),0)</f>
        <v>19902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820</v>
      </c>
      <c r="R22" s="2">
        <v>23500000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27500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24700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9:25" ht="15.75" x14ac:dyDescent="0.25">
      <c r="S33" s="10"/>
      <c r="T33" s="10"/>
      <c r="U33" s="17" t="s">
        <v>17</v>
      </c>
      <c r="V33" s="23"/>
      <c r="W33" s="24">
        <f>X33-X34</f>
        <v>27</v>
      </c>
      <c r="X33" s="25">
        <v>2024</v>
      </c>
    </row>
    <row r="34" spans="9:25" ht="15.75" x14ac:dyDescent="0.25">
      <c r="S34" s="10"/>
      <c r="T34" s="10"/>
      <c r="U34" s="17" t="s">
        <v>18</v>
      </c>
      <c r="V34" s="23"/>
      <c r="W34" s="24">
        <f>W35-W33</f>
        <v>33</v>
      </c>
      <c r="X34" s="24">
        <v>1997</v>
      </c>
      <c r="Y34" t="s">
        <v>42</v>
      </c>
    </row>
    <row r="35" spans="9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9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40.5</v>
      </c>
      <c r="X36" s="24"/>
    </row>
    <row r="37" spans="9:25" ht="15.75" x14ac:dyDescent="0.25">
      <c r="U37" s="17"/>
      <c r="V37" s="26"/>
      <c r="W37" s="27">
        <f>W36%</f>
        <v>0.40500000000000003</v>
      </c>
      <c r="X37" s="27"/>
    </row>
    <row r="38" spans="9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1134</v>
      </c>
      <c r="X38" s="22"/>
    </row>
    <row r="39" spans="9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1666</v>
      </c>
      <c r="X39" s="22"/>
    </row>
    <row r="40" spans="9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24700</v>
      </c>
      <c r="X40" s="22"/>
    </row>
    <row r="41" spans="9:25" ht="15.75" x14ac:dyDescent="0.25">
      <c r="I41" s="44"/>
      <c r="R41" s="6" t="s">
        <v>25</v>
      </c>
      <c r="S41" s="16">
        <f>S40*90%</f>
        <v>0</v>
      </c>
      <c r="U41" s="23"/>
      <c r="V41" s="18"/>
      <c r="W41" s="19"/>
      <c r="X41" s="22"/>
    </row>
    <row r="42" spans="9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26366</v>
      </c>
      <c r="X42" s="22"/>
    </row>
    <row r="43" spans="9:25" ht="15.75" x14ac:dyDescent="0.25">
      <c r="S43" s="10"/>
      <c r="T43" s="10"/>
      <c r="U43" s="23"/>
      <c r="V43" s="23"/>
      <c r="W43" s="24"/>
      <c r="X43" s="24"/>
    </row>
    <row r="44" spans="9:25" ht="15.75" x14ac:dyDescent="0.25">
      <c r="S44" s="10"/>
      <c r="T44" s="10"/>
      <c r="U44" s="28" t="s">
        <v>32</v>
      </c>
      <c r="V44" s="30"/>
      <c r="W44" s="25">
        <v>664</v>
      </c>
      <c r="X44" s="24"/>
    </row>
    <row r="45" spans="9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17507024</v>
      </c>
      <c r="X45" s="33"/>
    </row>
    <row r="46" spans="9:25" ht="15.75" x14ac:dyDescent="0.25">
      <c r="S46" s="11"/>
      <c r="T46" s="10"/>
      <c r="U46" s="17" t="s">
        <v>25</v>
      </c>
      <c r="V46" s="23"/>
      <c r="W46" s="34">
        <f>W45*0.9</f>
        <v>15756321.6</v>
      </c>
      <c r="X46" s="35"/>
    </row>
    <row r="47" spans="9:25" ht="15.75" x14ac:dyDescent="0.25">
      <c r="S47" s="10"/>
      <c r="T47" s="10"/>
      <c r="U47" s="17" t="s">
        <v>26</v>
      </c>
      <c r="V47" s="23"/>
      <c r="W47" s="34">
        <f>W45*0.8</f>
        <v>14005619.200000001</v>
      </c>
      <c r="X47" s="34"/>
    </row>
    <row r="48" spans="9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1859200</v>
      </c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W45*0.03/12</f>
        <v>43767.56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K37" sqref="K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2024-01-23T08:22:02Z</dcterms:modified>
</cp:coreProperties>
</file>