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unita Patil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3" l="1"/>
  <c r="C33" i="23"/>
  <c r="C32" i="23"/>
  <c r="C29" i="23"/>
  <c r="B29" i="23"/>
  <c r="B28" i="23"/>
  <c r="C18" i="25" l="1"/>
  <c r="C14" i="25"/>
  <c r="C15" i="25" s="1"/>
  <c r="D8" i="25"/>
  <c r="C5" i="25"/>
  <c r="C7" i="25" s="1"/>
  <c r="D9" i="25" l="1"/>
  <c r="C10" i="25" s="1"/>
  <c r="E10" i="25" s="1"/>
  <c r="C17" i="25" s="1"/>
  <c r="E5" i="25"/>
  <c r="B27" i="23" l="1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2" i="25"/>
  <c r="E2" i="25" s="1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1" i="23" l="1"/>
  <c r="C25" i="23"/>
  <c r="J19" i="4" l="1"/>
  <c r="I19" i="4"/>
  <c r="E19" i="4"/>
  <c r="A19" i="4"/>
  <c r="Q18" i="4"/>
  <c r="J18" i="4"/>
  <c r="I18" i="4"/>
  <c r="E18" i="4"/>
  <c r="A18" i="4"/>
  <c r="Q17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/>
  <c r="H16" i="4" s="1"/>
  <c r="D18" i="4" l="1"/>
  <c r="H18" i="4" s="1"/>
  <c r="D17" i="4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<sst xmlns="http://schemas.openxmlformats.org/spreadsheetml/2006/main" count="129" uniqueCount="98">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</sst>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/>
    <xf numFmtId="1" fontId="2" fillId="0" borderId="0" xfId="0" applyNumberFormat="1" applyFont="1"/>
    <xf numFmtId="166" fontId="5" fillId="0" borderId="0" xfId="0" applyNumberFormat="1" applyFont="1"/>
    <xf numFmtId="167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110218</xdr:colOff>
      <xdr:row>1</xdr:row>
      <xdr:rowOff>106135</xdr:rowOff>
    </xdr:from>
    <xdr:to>
      <xdr:col>9</xdr:col>
      <xdr:colOff>357868</xdr:colOff>
      <xdr:row>20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8" y="29663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9525</xdr:rowOff>
    </xdr:from>
    <xdr:to>
      <xdr:col>9</xdr:col>
      <xdr:colOff>533400</xdr:colOff>
      <xdr:row>38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629025"/>
          <a:ext cx="5734050" cy="373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114300</xdr:rowOff>
    </xdr:from>
    <xdr:to>
      <xdr:col>9</xdr:col>
      <xdr:colOff>561975</xdr:colOff>
      <xdr:row>19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5734050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133350</xdr:rowOff>
    </xdr:from>
    <xdr:to>
      <xdr:col>9</xdr:col>
      <xdr:colOff>438150</xdr:colOff>
      <xdr:row>20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5734050" cy="3705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35110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33075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33075</v>
      </c>
      <c r="D5" s="57" t="s">
        <v>61</v>
      </c>
      <c r="E5" s="58">
        <f>ROUND(C5/10.764,0)</f>
        <v>3073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25075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25075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33075</v>
      </c>
      <c r="D10" s="57" t="s">
        <v>61</v>
      </c>
      <c r="E10" s="58">
        <f>ROUND(C10/10.764,0)</f>
        <v>3073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1765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5423845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3530000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9" zoomScaleNormal="100" workbookViewId="0">
      <selection activeCell="F28" sqref="F2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5400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3400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1471</v>
      </c>
      <c r="D18" s="76"/>
      <c r="E18" s="77"/>
      <c r="F18" s="78"/>
      <c r="G18" s="78"/>
    </row>
    <row r="19" spans="1:7">
      <c r="A19" s="15"/>
      <c r="B19" s="6"/>
      <c r="C19" s="30">
        <f>C18*C16</f>
        <v>7943400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6036984</v>
      </c>
      <c r="C20" s="31">
        <f>C19*95%</f>
        <v>7546230</v>
      </c>
      <c r="D20" s="78" t="s">
        <v>24</v>
      </c>
      <c r="E20" s="31"/>
      <c r="F20" s="78"/>
      <c r="G20" s="78"/>
    </row>
    <row r="21" spans="1:7">
      <c r="A21" s="15"/>
      <c r="C21" s="31">
        <f>C19*70%</f>
        <v>5560380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2942000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16548.75</v>
      </c>
      <c r="D25" s="31"/>
    </row>
    <row r="26" spans="1:7">
      <c r="C26" s="31"/>
      <c r="D26" s="31"/>
    </row>
    <row r="27" spans="1:7">
      <c r="A27" s="75">
        <v>110.04</v>
      </c>
      <c r="B27" s="119">
        <f>A27*10.764</f>
        <v>1184.47056</v>
      </c>
      <c r="C27" s="120"/>
      <c r="D27" s="31"/>
    </row>
    <row r="28" spans="1:7">
      <c r="A28">
        <v>26.64</v>
      </c>
      <c r="B28" s="119">
        <f>A28*10.764</f>
        <v>286.75295999999997</v>
      </c>
      <c r="C28"/>
      <c r="D28"/>
    </row>
    <row r="29" spans="1:7">
      <c r="B29" s="119">
        <f>SUM(B27:B28)</f>
        <v>1471.22352</v>
      </c>
      <c r="C29" s="121">
        <f>B29*1.2</f>
        <v>1765.468224</v>
      </c>
      <c r="D29"/>
    </row>
    <row r="30" spans="1:7">
      <c r="C30" s="118"/>
      <c r="D30"/>
    </row>
    <row r="31" spans="1:7">
      <c r="C31"/>
      <c r="D31"/>
    </row>
    <row r="32" spans="1:7">
      <c r="C32" s="125">
        <f>C19+300000</f>
        <v>8243400</v>
      </c>
      <c r="D32"/>
    </row>
    <row r="33" spans="1:4">
      <c r="C33" s="118">
        <f>C32*0.95</f>
        <v>7831230</v>
      </c>
      <c r="D33"/>
    </row>
    <row r="34" spans="1:4">
      <c r="C34" s="118">
        <f>C33*0.8</f>
        <v>6264984</v>
      </c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G4" zoomScaleNormal="100" workbookViewId="0">
      <selection activeCell="N21" sqref="N2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R12" s="2"/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R13" s="2"/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R14" s="2"/>
      <c r="S14" s="2"/>
    </row>
    <row r="15" spans="1:35">
      <c r="A15" s="4">
        <f t="shared" si="0"/>
        <v>0</v>
      </c>
      <c r="B15" s="4">
        <f t="shared" si="1"/>
        <v>750</v>
      </c>
      <c r="C15" s="4">
        <f t="shared" si="2"/>
        <v>900</v>
      </c>
      <c r="D15" s="4">
        <f t="shared" si="3"/>
        <v>1080</v>
      </c>
      <c r="E15" s="5">
        <f t="shared" si="4"/>
        <v>3500000</v>
      </c>
      <c r="F15" s="4">
        <f t="shared" si="5"/>
        <v>4667</v>
      </c>
      <c r="G15" s="4">
        <f t="shared" si="6"/>
        <v>3889</v>
      </c>
      <c r="H15" s="4">
        <f t="shared" si="7"/>
        <v>3241</v>
      </c>
      <c r="I15" s="4">
        <f t="shared" si="8"/>
        <v>0</v>
      </c>
      <c r="J15" s="4">
        <f t="shared" si="9"/>
        <v>0</v>
      </c>
      <c r="O15">
        <v>0</v>
      </c>
      <c r="P15">
        <v>900</v>
      </c>
      <c r="Q15">
        <f t="shared" ref="Q15" si="13">P15/1.2</f>
        <v>750</v>
      </c>
      <c r="R15" s="2">
        <v>3500000</v>
      </c>
      <c r="S15" s="2"/>
    </row>
    <row r="16" spans="1:35">
      <c r="A16" s="4">
        <f t="shared" ref="A16:A19" si="14">N16</f>
        <v>0</v>
      </c>
      <c r="B16" s="4">
        <f t="shared" ref="B16:B19" si="15">Q16</f>
        <v>629.16666666666674</v>
      </c>
      <c r="C16" s="4">
        <f t="shared" ref="C16:C19" si="16">B16*1.2</f>
        <v>755.00000000000011</v>
      </c>
      <c r="D16" s="4">
        <f t="shared" ref="D16:D19" si="17">C16*1.2</f>
        <v>906.00000000000011</v>
      </c>
      <c r="E16" s="5">
        <f t="shared" ref="E16:E19" si="18">R16</f>
        <v>2500000</v>
      </c>
      <c r="F16" s="4">
        <f t="shared" ref="F16:F19" si="19">ROUND((E16/B16),0)</f>
        <v>3974</v>
      </c>
      <c r="G16" s="4">
        <f t="shared" ref="G16:G19" si="20">ROUND((E16/C16),0)</f>
        <v>3311</v>
      </c>
      <c r="H16" s="4">
        <f t="shared" ref="H16:H19" si="21">ROUND((E16/D16),0)</f>
        <v>2759</v>
      </c>
      <c r="I16" s="4">
        <f t="shared" ref="I16:J19" si="22">T16</f>
        <v>0</v>
      </c>
      <c r="J16" s="4">
        <f t="shared" si="22"/>
        <v>0</v>
      </c>
      <c r="O16">
        <v>0</v>
      </c>
      <c r="P16">
        <v>755</v>
      </c>
      <c r="Q16">
        <f t="shared" ref="Q16:Q18" si="23">P16/1.2</f>
        <v>629.16666666666674</v>
      </c>
      <c r="R16" s="2">
        <v>2500000</v>
      </c>
      <c r="S16" s="2"/>
    </row>
    <row r="17" spans="1:19">
      <c r="A17" s="4">
        <f t="shared" si="14"/>
        <v>0</v>
      </c>
      <c r="B17" s="4">
        <f t="shared" si="15"/>
        <v>600</v>
      </c>
      <c r="C17" s="4">
        <f t="shared" si="16"/>
        <v>720</v>
      </c>
      <c r="D17" s="4">
        <f t="shared" si="17"/>
        <v>864</v>
      </c>
      <c r="E17" s="5">
        <f t="shared" si="18"/>
        <v>2300000</v>
      </c>
      <c r="F17" s="4">
        <f t="shared" si="19"/>
        <v>3833</v>
      </c>
      <c r="G17" s="4">
        <f t="shared" si="20"/>
        <v>3194</v>
      </c>
      <c r="H17" s="4">
        <f t="shared" si="21"/>
        <v>2662</v>
      </c>
      <c r="I17" s="4">
        <f t="shared" si="22"/>
        <v>0</v>
      </c>
      <c r="J17" s="4">
        <f t="shared" si="22"/>
        <v>0</v>
      </c>
      <c r="O17">
        <v>0</v>
      </c>
      <c r="P17">
        <v>720</v>
      </c>
      <c r="Q17">
        <f t="shared" si="23"/>
        <v>600</v>
      </c>
      <c r="R17" s="2">
        <v>2300000</v>
      </c>
      <c r="S17" s="2"/>
    </row>
    <row r="18" spans="1:19">
      <c r="A18" s="4">
        <f t="shared" si="14"/>
        <v>0</v>
      </c>
      <c r="B18" s="4">
        <f t="shared" si="15"/>
        <v>616.66666666666674</v>
      </c>
      <c r="C18" s="4">
        <f t="shared" si="16"/>
        <v>740.00000000000011</v>
      </c>
      <c r="D18" s="4">
        <f t="shared" si="17"/>
        <v>888.00000000000011</v>
      </c>
      <c r="E18" s="5">
        <f t="shared" si="18"/>
        <v>2500000</v>
      </c>
      <c r="F18" s="4">
        <f t="shared" si="19"/>
        <v>4054</v>
      </c>
      <c r="G18" s="4">
        <f t="shared" si="20"/>
        <v>3378</v>
      </c>
      <c r="H18" s="4">
        <f t="shared" si="21"/>
        <v>2815</v>
      </c>
      <c r="I18" s="4">
        <f t="shared" si="22"/>
        <v>0</v>
      </c>
      <c r="J18" s="4">
        <f t="shared" si="22"/>
        <v>0</v>
      </c>
      <c r="O18">
        <v>0</v>
      </c>
      <c r="P18">
        <v>740</v>
      </c>
      <c r="Q18">
        <f t="shared" si="23"/>
        <v>616.66666666666674</v>
      </c>
      <c r="R18" s="2">
        <v>2500000</v>
      </c>
      <c r="S18" s="2"/>
    </row>
    <row r="19" spans="1:19">
      <c r="A19" s="4">
        <f t="shared" si="14"/>
        <v>0</v>
      </c>
      <c r="B19" s="4">
        <f t="shared" si="15"/>
        <v>0</v>
      </c>
      <c r="C19" s="4">
        <f t="shared" si="16"/>
        <v>0</v>
      </c>
      <c r="D19" s="4">
        <f t="shared" si="17"/>
        <v>0</v>
      </c>
      <c r="E19" s="5">
        <f t="shared" si="18"/>
        <v>0</v>
      </c>
      <c r="F19" s="4" t="e">
        <f t="shared" si="19"/>
        <v>#DIV/0!</v>
      </c>
      <c r="G19" s="4" t="e">
        <f t="shared" si="20"/>
        <v>#DIV/0!</v>
      </c>
      <c r="H19" s="4" t="e">
        <f t="shared" si="21"/>
        <v>#DIV/0!</v>
      </c>
      <c r="I19" s="4">
        <f t="shared" si="22"/>
        <v>0</v>
      </c>
      <c r="J19" s="4">
        <f t="shared" si="22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P22" sqref="P2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M29" sqref="M2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2024-01-23T09:25:24Z</dcterms:modified>
</cp:coreProperties>
</file>