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Sagar Pansare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Sheet5" sheetId="38" r:id="rId4"/>
    <sheet name="20-20" sheetId="4" r:id="rId5"/>
    <sheet name="Sheet1" sheetId="13" r:id="rId6"/>
    <sheet name="Sheet2" sheetId="30" r:id="rId7"/>
    <sheet name="Sheet3" sheetId="31" r:id="rId8"/>
    <sheet name="Sheet4" sheetId="37" r:id="rId9"/>
    <sheet name="Mb" sheetId="39" r:id="rId10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25" l="1"/>
  <c r="C21" i="23"/>
  <c r="D29" i="23"/>
  <c r="F5" i="39" l="1"/>
  <c r="F6" i="39"/>
  <c r="F7" i="39"/>
  <c r="F8" i="39"/>
  <c r="F4" i="39"/>
  <c r="C29" i="23"/>
  <c r="C28" i="23"/>
  <c r="C27" i="23"/>
  <c r="O24" i="4" l="1"/>
  <c r="N8" i="24" l="1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7" i="4"/>
  <c r="P8" i="4" l="1"/>
  <c r="P9" i="4"/>
  <c r="Q10" i="4"/>
  <c r="P10" i="4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B12" i="4"/>
  <c r="C12" i="4" s="1"/>
  <c r="D12" i="4" s="1"/>
  <c r="B13" i="4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B15" i="4"/>
  <c r="C15" i="4" s="1"/>
  <c r="D15" i="4" s="1"/>
  <c r="J15" i="4"/>
  <c r="I15" i="4"/>
  <c r="E15" i="4"/>
  <c r="A15" i="4"/>
  <c r="B14" i="4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30" i="24" l="1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s="1"/>
  <c r="B20" i="23" s="1"/>
  <c r="C25" i="23" l="1"/>
  <c r="J19" i="4" l="1"/>
  <c r="I19" i="4"/>
  <c r="E19" i="4"/>
  <c r="A19" i="4"/>
  <c r="J18" i="4"/>
  <c r="I18" i="4"/>
  <c r="E18" i="4"/>
  <c r="A18" i="4"/>
  <c r="P17" i="4"/>
  <c r="J17" i="4"/>
  <c r="I17" i="4"/>
  <c r="E17" i="4"/>
  <c r="A17" i="4"/>
  <c r="Q16" i="4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7" i="4"/>
  <c r="H17" i="4" s="1"/>
  <c r="D16" i="4"/>
  <c r="H16" i="4" s="1"/>
  <c r="D18" i="4" l="1"/>
  <c r="H18" i="4" s="1"/>
  <c r="D19" i="4"/>
  <c r="H19" i="4" s="1"/>
  <c r="F9" i="39"/>
</calcChain>
</file>

<file path=xl/sharedStrings.xml><?xml version="1.0" encoding="utf-8"?>
<sst xmlns="http://schemas.openxmlformats.org/spreadsheetml/2006/main" count="131" uniqueCount="101">
  <si>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</si>
  <si>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</si>
  <si>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</si>
  <si>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</si>
  <si>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</si>
  <si>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</si>
  <si>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</si>
  <si>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</si>
  <si>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</si>
  <si>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</si>
  <si>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</si>
  <si>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</si>
  <si>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</si>
  <si>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</si>
  <si>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</si>
  <si>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</si>
  <si>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</si>
  <si>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</si>
  <si>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</si>
  <si>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</si>
  <si>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</si>
  <si>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</si>
  <si>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</si>
  <si>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</si>
  <si>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</si>
  <si>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</si>
  <si>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</si>
  <si>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</si>
  <si>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</si>
  <si>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</si>
  <si>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</si>
  <si>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</si>
  <si>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</si>
  <si>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</si>
  <si>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</si>
  <si>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</si>
  <si>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</si>
  <si>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</si>
  <si>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</si>
  <si>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</si>
  <si>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</si>
  <si>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</si>
  <si>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</si>
  <si>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</si>
  <si>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</si>
  <si>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</si>
  <si>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</si>
  <si>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</si>
  <si>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</si>
  <si>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</si>
  <si>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</si>
  <si>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</si>
  <si>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</si>
  <si>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</si>
  <si>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</si>
  <si>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</si>
  <si>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</si>
  <si>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</si>
  <si>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</si>
  <si>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</si>
  <si>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</si>
  <si>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</si>
  <si>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</si>
  <si>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</si>
  <si>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</si>
  <si>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</si>
  <si>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</si>
  <si>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</si>
  <si>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</si>
  <si>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</si>
  <si>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</si>
  <si>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</si>
  <si>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</si>
  <si>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</si>
  <si>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</si>
  <si>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</si>
  <si>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</si>
  <si>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</si>
  <si>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</si>
  <si>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</si>
  <si>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</si>
  <si>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</si>
  <si>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</si>
  <si>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</si>
  <si>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</si>
  <si>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</si>
  <si>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</si>
  <si>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</si>
  <si>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</si>
  <si>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</si>
  <si>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</si>
  <si>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</si>
  <si>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</si>
  <si>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</si>
  <si>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</si>
  <si>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</si>
  <si>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</si>
  <si>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 xml:space="preserve"> </t>
  </si>
  <si>
    <t>BA</t>
  </si>
  <si>
    <t>rate on CA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</si>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</sst>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  <numFmt numFmtId="167" formatCode="_-* #,##0_-;\-* #,##0_-;_-* &quot;-&quot;?_-;_-@_-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6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 applyBorder="1"/>
    <xf numFmtId="1" fontId="0" fillId="0" borderId="0" xfId="0" applyNumberFormat="1"/>
    <xf numFmtId="166" fontId="5" fillId="0" borderId="0" xfId="0" applyNumberFormat="1" applyFont="1"/>
    <xf numFmtId="166" fontId="2" fillId="0" borderId="0" xfId="0" applyNumberFormat="1" applyFont="1"/>
    <xf numFmtId="167" fontId="0" fillId="0" borderId="0" xfId="0" applyNumberFormat="1" applyFon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342900</xdr:colOff>
      <xdr:row>3</xdr:row>
      <xdr:rowOff>104775</xdr:rowOff>
    </xdr:from>
    <xdr:to>
      <xdr:col>17</xdr:col>
      <xdr:colOff>514350</xdr:colOff>
      <xdr:row>24</xdr:row>
      <xdr:rowOff>66675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676275"/>
          <a:ext cx="5657850" cy="396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13</xdr:row>
      <xdr:rowOff>76200</xdr:rowOff>
    </xdr:from>
    <xdr:to>
      <xdr:col>11</xdr:col>
      <xdr:colOff>552450</xdr:colOff>
      <xdr:row>32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2552700"/>
          <a:ext cx="5734050" cy="36671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333375</xdr:colOff>
      <xdr:row>2</xdr:row>
      <xdr:rowOff>66675</xdr:rowOff>
    </xdr:from>
    <xdr:to>
      <xdr:col>12</xdr:col>
      <xdr:colOff>523875</xdr:colOff>
      <xdr:row>20</xdr:row>
      <xdr:rowOff>85725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2175" y="447675"/>
          <a:ext cx="5676900" cy="34480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304800</xdr:colOff>
      <xdr:row>22</xdr:row>
      <xdr:rowOff>47625</xdr:rowOff>
    </xdr:from>
    <xdr:to>
      <xdr:col>12</xdr:col>
      <xdr:colOff>552450</xdr:colOff>
      <xdr:row>42</xdr:row>
      <xdr:rowOff>9525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4238625"/>
          <a:ext cx="5734050" cy="37719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zoomScale="85" zoomScaleNormal="85" workbookViewId="0">
      <selection activeCell="D17" sqref="D17"/>
    </sheetView>
  </sheetViews>
  <sheetFormatPr defaultRowHeight="15"/>
  <cols>
    <col min="1" max="1" width="10.5703125" customWidth="1"/>
    <col min="2" max="2" width="42.42578125" bestFit="1" customWidth="1"/>
    <col min="3" max="3" width="12.7109375" bestFit="1" customWidth="1"/>
    <col min="4" max="4" width="13.7109375" customWidth="1"/>
    <col min="5" max="5" width="15.5703125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33135</v>
      </c>
      <c r="F2" s="75"/>
      <c r="G2" s="123" t="s">
        <v>76</v>
      </c>
      <c r="H2" s="124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31100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31100</v>
      </c>
      <c r="D5" s="57" t="s">
        <v>61</v>
      </c>
      <c r="E5" s="58">
        <f>ROUND(C5/10.764,0)</f>
        <v>2889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7000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24100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</v>
      </c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24100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31100</v>
      </c>
      <c r="D10" s="57" t="s">
        <v>61</v>
      </c>
      <c r="E10" s="58">
        <f>ROUND(C10/10.764,0)</f>
        <v>2889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2024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2022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2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58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497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C16*E10</f>
        <v>1435833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f>C16*2000</f>
        <v>994000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H36"/>
  <sheetViews>
    <sheetView zoomScale="115" zoomScaleNormal="115" workbookViewId="0">
      <selection activeCell="I10" sqref="I10"/>
    </sheetView>
  </sheetViews>
  <sheetFormatPr defaultRowHeight="15"/>
  <sheetData>
    <row r="4" spans="4:7">
      <c r="D4">
        <v>16.5</v>
      </c>
      <c r="E4">
        <v>10</v>
      </c>
      <c r="F4">
        <f>E4*D4</f>
        <v>165</v>
      </c>
    </row>
    <row r="5" spans="4:7" s="75" customFormat="1">
      <c r="D5" s="75">
        <v>10.1</v>
      </c>
      <c r="E5" s="75">
        <v>10.1</v>
      </c>
      <c r="F5" s="75">
        <f t="shared" ref="F5:F7" si="0">E5*D5</f>
        <v>102.00999999999999</v>
      </c>
    </row>
    <row r="6" spans="4:7">
      <c r="D6">
        <v>9.1</v>
      </c>
      <c r="E6">
        <v>10</v>
      </c>
      <c r="F6" s="75">
        <f t="shared" si="0"/>
        <v>91</v>
      </c>
      <c r="G6" s="75"/>
    </row>
    <row r="7" spans="4:7">
      <c r="D7">
        <v>9.1</v>
      </c>
      <c r="E7">
        <v>7.3</v>
      </c>
      <c r="F7" s="75">
        <f t="shared" si="0"/>
        <v>66.429999999999993</v>
      </c>
      <c r="G7" s="75"/>
    </row>
    <row r="8" spans="4:7">
      <c r="D8">
        <v>3.3</v>
      </c>
      <c r="E8">
        <v>10.1</v>
      </c>
      <c r="F8" s="75">
        <f>E8*D8</f>
        <v>33.33</v>
      </c>
      <c r="G8" s="119"/>
    </row>
    <row r="9" spans="4:7">
      <c r="F9" s="119">
        <f>SUM(F4:F8)</f>
        <v>457.77</v>
      </c>
      <c r="G9" s="75"/>
    </row>
    <row r="10" spans="4:7">
      <c r="G10" s="75"/>
    </row>
    <row r="11" spans="4:7">
      <c r="G11" s="75"/>
    </row>
    <row r="12" spans="4:7">
      <c r="G12" s="119"/>
    </row>
    <row r="17" spans="7:8">
      <c r="G17" s="119"/>
    </row>
    <row r="23" spans="7:8">
      <c r="H23" s="119"/>
    </row>
    <row r="29" spans="7:8">
      <c r="G29" s="75"/>
    </row>
    <row r="30" spans="7:8">
      <c r="G30" s="75"/>
    </row>
    <row r="31" spans="7:8">
      <c r="G31" s="75"/>
    </row>
    <row r="32" spans="7:8">
      <c r="G32" s="75"/>
    </row>
    <row r="33" spans="7:7" s="75" customFormat="1"/>
    <row r="34" spans="7:7">
      <c r="G34" s="75"/>
    </row>
    <row r="35" spans="7:7">
      <c r="G35" s="75"/>
    </row>
    <row r="36" spans="7:7">
      <c r="G36" s="7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5"/>
      <c r="L1" s="125"/>
      <c r="M1" s="125"/>
      <c r="N1" s="125"/>
      <c r="O1" s="125"/>
      <c r="P1" s="125"/>
      <c r="Q1" s="125"/>
      <c r="R1" s="125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topLeftCell="A10" zoomScaleNormal="100" workbookViewId="0">
      <selection activeCell="E22" sqref="E22"/>
    </sheetView>
  </sheetViews>
  <sheetFormatPr defaultRowHeight="15"/>
  <cols>
    <col min="1" max="1" width="21.7109375" bestFit="1" customWidth="1"/>
    <col min="2" max="2" width="15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5800</v>
      </c>
      <c r="D3" s="21" t="s">
        <v>99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3800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0</v>
      </c>
      <c r="D7" s="25"/>
      <c r="F7" s="78"/>
      <c r="G7" s="78"/>
    </row>
    <row r="8" spans="1:8">
      <c r="A8" s="15" t="s">
        <v>18</v>
      </c>
      <c r="B8" s="24"/>
      <c r="C8" s="25">
        <f>C9-C7</f>
        <v>60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0</v>
      </c>
      <c r="D10" s="25"/>
      <c r="F10" s="78"/>
      <c r="G10" s="78"/>
    </row>
    <row r="11" spans="1:8">
      <c r="A11" s="15"/>
      <c r="B11" s="26"/>
      <c r="C11" s="27">
        <f>C10%</f>
        <v>0</v>
      </c>
      <c r="D11" s="27"/>
      <c r="E11" s="75"/>
      <c r="F11" s="78"/>
      <c r="G11" s="78"/>
    </row>
    <row r="12" spans="1:8">
      <c r="A12" s="15" t="s">
        <v>21</v>
      </c>
      <c r="B12" s="19"/>
      <c r="C12" s="20">
        <f>C6*C11</f>
        <v>0</v>
      </c>
      <c r="D12" s="23"/>
      <c r="F12" s="78"/>
      <c r="G12" s="78"/>
    </row>
    <row r="13" spans="1:8">
      <c r="A13" s="15" t="s">
        <v>22</v>
      </c>
      <c r="B13" s="19"/>
      <c r="C13" s="20">
        <f>C6-C12</f>
        <v>2000</v>
      </c>
      <c r="D13" s="23"/>
      <c r="E13" t="s">
        <v>100</v>
      </c>
      <c r="F13" s="78"/>
      <c r="G13" s="78"/>
    </row>
    <row r="14" spans="1:8">
      <c r="A14" s="15" t="s">
        <v>15</v>
      </c>
      <c r="B14" s="19"/>
      <c r="C14" s="20">
        <f>C5</f>
        <v>3800</v>
      </c>
      <c r="D14" s="23"/>
      <c r="F14" s="118"/>
      <c r="G14" s="118"/>
    </row>
    <row r="15" spans="1:8">
      <c r="B15" s="19"/>
      <c r="C15" s="20"/>
      <c r="D15" s="23"/>
      <c r="F15" s="78"/>
      <c r="G15" s="118"/>
    </row>
    <row r="16" spans="1:8">
      <c r="A16" s="28" t="s">
        <v>23</v>
      </c>
      <c r="B16" s="29"/>
      <c r="C16" s="21">
        <f>C14+C13</f>
        <v>5800</v>
      </c>
      <c r="D16" s="21"/>
      <c r="E16" s="61"/>
      <c r="F16" s="78"/>
      <c r="G16" s="118"/>
    </row>
    <row r="17" spans="1:8">
      <c r="B17" s="24"/>
      <c r="C17" s="25"/>
      <c r="D17" s="25"/>
      <c r="F17" s="78"/>
      <c r="G17" s="118"/>
      <c r="H17" s="119"/>
    </row>
    <row r="18" spans="1:8" ht="16.5">
      <c r="A18" s="28" t="s">
        <v>98</v>
      </c>
      <c r="B18" s="7"/>
      <c r="C18" s="76">
        <v>452</v>
      </c>
      <c r="D18" s="76"/>
      <c r="E18" s="77"/>
      <c r="F18" s="78"/>
      <c r="G18" s="78"/>
    </row>
    <row r="19" spans="1:8">
      <c r="A19" s="15"/>
      <c r="B19" s="6"/>
      <c r="C19" s="30">
        <f>C18*C16</f>
        <v>2621600</v>
      </c>
      <c r="D19" s="78" t="s">
        <v>68</v>
      </c>
      <c r="E19" s="30"/>
      <c r="F19" s="78"/>
      <c r="G19" s="118"/>
    </row>
    <row r="20" spans="1:8">
      <c r="A20" s="15"/>
      <c r="B20" s="61">
        <f>C20*75</f>
        <v>186789000</v>
      </c>
      <c r="C20" s="31">
        <f>C19*95%</f>
        <v>2490520</v>
      </c>
      <c r="D20" s="78" t="s">
        <v>24</v>
      </c>
      <c r="E20" s="31"/>
      <c r="F20" s="78"/>
      <c r="G20" s="118"/>
    </row>
    <row r="21" spans="1:8">
      <c r="A21" s="15"/>
      <c r="C21" s="31">
        <f>C19*80%</f>
        <v>2097280</v>
      </c>
      <c r="D21" s="78" t="s">
        <v>25</v>
      </c>
      <c r="E21" s="31"/>
      <c r="F21" s="78"/>
      <c r="G21" s="78"/>
    </row>
    <row r="22" spans="1:8">
      <c r="A22" s="15"/>
      <c r="F22" s="78"/>
      <c r="G22" s="78"/>
    </row>
    <row r="23" spans="1:8">
      <c r="A23" s="32" t="s">
        <v>26</v>
      </c>
      <c r="B23" s="33"/>
      <c r="C23" s="34">
        <f>C4*C18</f>
        <v>904000</v>
      </c>
      <c r="D23" s="34">
        <f>D4*D18</f>
        <v>0</v>
      </c>
    </row>
    <row r="24" spans="1:8">
      <c r="A24" s="15" t="s">
        <v>27</v>
      </c>
    </row>
    <row r="25" spans="1:8">
      <c r="A25" s="35" t="s">
        <v>28</v>
      </c>
      <c r="B25" s="16"/>
      <c r="C25" s="31">
        <f>C19*0.025/12</f>
        <v>5461.666666666667</v>
      </c>
      <c r="D25" s="31"/>
    </row>
    <row r="26" spans="1:8">
      <c r="C26" s="31"/>
      <c r="D26" s="31"/>
    </row>
    <row r="27" spans="1:8">
      <c r="B27">
        <v>37.17</v>
      </c>
      <c r="C27" s="120">
        <f>B27*10.764</f>
        <v>400.09787999999998</v>
      </c>
      <c r="D27" s="31"/>
    </row>
    <row r="28" spans="1:8">
      <c r="B28">
        <v>4.8</v>
      </c>
      <c r="C28" s="120">
        <f>B28*10.764</f>
        <v>51.667199999999994</v>
      </c>
      <c r="D28"/>
    </row>
    <row r="29" spans="1:8">
      <c r="C29" s="121">
        <f>SUM(C27:C28)</f>
        <v>451.76507999999995</v>
      </c>
      <c r="D29" s="122">
        <f>C29*1.1</f>
        <v>496.94158799999997</v>
      </c>
    </row>
    <row r="30" spans="1:8">
      <c r="C30"/>
      <c r="D30"/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zoomScale="85" zoomScaleNormal="85" workbookViewId="0">
      <selection activeCell="F17" sqref="F17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/>
      <c r="O2" s="75"/>
      <c r="P2" s="75"/>
      <c r="Q2" s="75"/>
      <c r="R2" s="2"/>
      <c r="S2" s="2"/>
      <c r="T2" s="2"/>
      <c r="AA2" s="68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/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/>
      <c r="O4" s="75"/>
      <c r="P4" s="75"/>
      <c r="Q4" s="75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/>
      <c r="O5" s="75"/>
      <c r="P5" s="75"/>
      <c r="Q5" s="75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/>
      <c r="O6" s="75"/>
      <c r="P6" s="75">
        <v>0</v>
      </c>
      <c r="Q6" s="75"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 s="75">
        <v>0</v>
      </c>
      <c r="P7" s="75">
        <f t="shared" ref="P7" si="10">O7/1.2</f>
        <v>0</v>
      </c>
      <c r="Q7" s="75"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5">
        <v>0</v>
      </c>
      <c r="P8" s="75">
        <f t="shared" ref="P8" si="11">O8/1.2</f>
        <v>0</v>
      </c>
      <c r="Q8" s="75"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5">
        <v>0</v>
      </c>
      <c r="P9" s="75">
        <f t="shared" ref="P9" si="12">O9/1.2</f>
        <v>0</v>
      </c>
      <c r="Q9" s="75"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 t="str">
        <f t="shared" si="4"/>
        <v xml:space="preserve"> </v>
      </c>
      <c r="F10" s="4" t="e">
        <f t="shared" si="5"/>
        <v>#VALUE!</v>
      </c>
      <c r="G10" s="4" t="e">
        <f t="shared" si="6"/>
        <v>#VALUE!</v>
      </c>
      <c r="H10" s="4" t="e">
        <f t="shared" si="7"/>
        <v>#VALUE!</v>
      </c>
      <c r="I10" s="4">
        <f t="shared" si="8"/>
        <v>0</v>
      </c>
      <c r="J10" s="4">
        <f t="shared" si="9"/>
        <v>0</v>
      </c>
      <c r="O10" s="75">
        <v>0</v>
      </c>
      <c r="P10" s="75">
        <f t="shared" ref="P10" si="13">O10/1.2</f>
        <v>0</v>
      </c>
      <c r="Q10" s="75">
        <f t="shared" ref="Q10" si="14">P10/1.2</f>
        <v>0</v>
      </c>
      <c r="R10" s="2" t="s">
        <v>97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5">O11/1.2</f>
        <v>0</v>
      </c>
      <c r="Q11">
        <f t="shared" ref="Q11" si="16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O12">
        <v>775</v>
      </c>
      <c r="R12" s="2"/>
      <c r="S12" s="2"/>
      <c r="V12" s="71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O13">
        <v>0</v>
      </c>
      <c r="R13" s="2"/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O14">
        <v>0</v>
      </c>
      <c r="R14" s="2"/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>
        <v>0</v>
      </c>
      <c r="R15" s="2"/>
      <c r="S15" s="2"/>
    </row>
    <row r="16" spans="1:35">
      <c r="A16" s="4">
        <f t="shared" ref="A16:A19" si="17">N16</f>
        <v>0</v>
      </c>
      <c r="B16" s="4">
        <f t="shared" ref="B16:B19" si="18">Q16</f>
        <v>750</v>
      </c>
      <c r="C16" s="4">
        <f t="shared" ref="C16:C19" si="19">B16*1.2</f>
        <v>900</v>
      </c>
      <c r="D16" s="4">
        <f t="shared" ref="D16:D19" si="20">C16*1.2</f>
        <v>1080</v>
      </c>
      <c r="E16" s="5">
        <f t="shared" ref="E16:E19" si="21">R16</f>
        <v>3600000</v>
      </c>
      <c r="F16" s="4">
        <f t="shared" ref="F16:F19" si="22">ROUND((E16/B16),0)</f>
        <v>4800</v>
      </c>
      <c r="G16" s="4">
        <f t="shared" ref="G16:G19" si="23">ROUND((E16/C16),0)</f>
        <v>4000</v>
      </c>
      <c r="H16" s="4">
        <f t="shared" ref="H16:H19" si="24">ROUND((E16/D16),0)</f>
        <v>3333</v>
      </c>
      <c r="I16" s="4">
        <f t="shared" ref="I16:J19" si="25">T16</f>
        <v>0</v>
      </c>
      <c r="J16" s="4">
        <f t="shared" si="25"/>
        <v>0</v>
      </c>
      <c r="O16">
        <v>0</v>
      </c>
      <c r="P16">
        <v>900</v>
      </c>
      <c r="Q16">
        <f t="shared" ref="Q16" si="26">P16/1.2</f>
        <v>750</v>
      </c>
      <c r="R16" s="2">
        <v>3600000</v>
      </c>
      <c r="S16" s="2"/>
    </row>
    <row r="17" spans="1:19">
      <c r="A17" s="4">
        <f t="shared" si="17"/>
        <v>0</v>
      </c>
      <c r="B17" s="4">
        <f t="shared" si="18"/>
        <v>767</v>
      </c>
      <c r="C17" s="4">
        <f t="shared" si="19"/>
        <v>920.4</v>
      </c>
      <c r="D17" s="4">
        <f t="shared" si="20"/>
        <v>1104.48</v>
      </c>
      <c r="E17" s="5">
        <f t="shared" si="21"/>
        <v>2500000</v>
      </c>
      <c r="F17" s="4">
        <f t="shared" si="22"/>
        <v>3259</v>
      </c>
      <c r="G17" s="4">
        <f t="shared" si="23"/>
        <v>2716</v>
      </c>
      <c r="H17" s="4">
        <f t="shared" si="24"/>
        <v>2264</v>
      </c>
      <c r="I17" s="4">
        <f t="shared" si="25"/>
        <v>0</v>
      </c>
      <c r="J17" s="4">
        <f t="shared" si="25"/>
        <v>0</v>
      </c>
      <c r="O17">
        <v>0</v>
      </c>
      <c r="P17">
        <f t="shared" ref="P17" si="27">O17/1.2</f>
        <v>0</v>
      </c>
      <c r="Q17">
        <v>767</v>
      </c>
      <c r="R17" s="2">
        <v>2500000</v>
      </c>
      <c r="S17" s="2"/>
    </row>
    <row r="18" spans="1:19">
      <c r="A18" s="4">
        <f t="shared" si="17"/>
        <v>0</v>
      </c>
      <c r="B18" s="4">
        <f t="shared" si="18"/>
        <v>0</v>
      </c>
      <c r="C18" s="4">
        <f t="shared" si="19"/>
        <v>0</v>
      </c>
      <c r="D18" s="4">
        <f t="shared" si="20"/>
        <v>0</v>
      </c>
      <c r="E18" s="5">
        <f t="shared" si="21"/>
        <v>0</v>
      </c>
      <c r="F18" s="4" t="e">
        <f t="shared" si="22"/>
        <v>#DIV/0!</v>
      </c>
      <c r="G18" s="4" t="e">
        <f t="shared" si="23"/>
        <v>#DIV/0!</v>
      </c>
      <c r="H18" s="4" t="e">
        <f t="shared" si="24"/>
        <v>#DIV/0!</v>
      </c>
      <c r="I18" s="4">
        <f t="shared" si="25"/>
        <v>0</v>
      </c>
      <c r="J18" s="4">
        <f t="shared" si="25"/>
        <v>0</v>
      </c>
      <c r="O18">
        <v>0</v>
      </c>
      <c r="R18" s="2"/>
      <c r="S18" s="2"/>
    </row>
    <row r="19" spans="1:19">
      <c r="A19" s="4">
        <f t="shared" si="17"/>
        <v>0</v>
      </c>
      <c r="B19" s="4">
        <f t="shared" si="18"/>
        <v>0</v>
      </c>
      <c r="C19" s="4">
        <f t="shared" si="19"/>
        <v>0</v>
      </c>
      <c r="D19" s="4">
        <f t="shared" si="20"/>
        <v>0</v>
      </c>
      <c r="E19" s="5">
        <f t="shared" si="21"/>
        <v>0</v>
      </c>
      <c r="F19" s="4" t="e">
        <f t="shared" si="22"/>
        <v>#DIV/0!</v>
      </c>
      <c r="G19" s="4" t="e">
        <f t="shared" si="23"/>
        <v>#DIV/0!</v>
      </c>
      <c r="H19" s="4" t="e">
        <f t="shared" si="24"/>
        <v>#DIV/0!</v>
      </c>
      <c r="I19" s="4">
        <f t="shared" si="25"/>
        <v>0</v>
      </c>
      <c r="J19" s="4">
        <f t="shared" si="25"/>
        <v>0</v>
      </c>
      <c r="O19" s="75">
        <v>0</v>
      </c>
      <c r="P19" s="75"/>
      <c r="Q19" s="75"/>
      <c r="R19" s="2"/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  <c r="N24" s="10">
        <v>58.838000000000001</v>
      </c>
      <c r="O24" s="10">
        <f>N24*10.764</f>
        <v>633.33223199999998</v>
      </c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topLeftCell="H4" zoomScale="115" zoomScaleNormal="115" workbookViewId="0">
      <selection activeCell="I4" sqref="I4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2" workbookViewId="0">
      <selection activeCell="G36" sqref="G36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" sqref="D3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2" zoomScale="85" zoomScaleNormal="85" workbookViewId="0">
      <selection activeCell="D23" sqref="D23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Depreciation</vt:lpstr>
      <vt:lpstr>Sale plan</vt:lpstr>
      <vt:lpstr>Calculation</vt:lpstr>
      <vt:lpstr>Sheet5</vt:lpstr>
      <vt:lpstr>20-20</vt:lpstr>
      <vt:lpstr>Sheet1</vt:lpstr>
      <vt:lpstr>Sheet2</vt:lpstr>
      <vt:lpstr>Sheet3</vt:lpstr>
      <vt:lpstr>Sheet4</vt:lpstr>
      <vt:lpstr>Mb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2024-01-24T09:35:21Z</dcterms:modified>
</cp:coreProperties>
</file>