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Ashwini Sandeep More\"/>
    </mc:Choice>
  </mc:AlternateContent>
  <xr:revisionPtr revIDLastSave="0" documentId="13_ncr:1_{F5026F5F-0B7C-4630-A64A-F165E6D91697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X35" i="4" l="1"/>
  <c r="X20" i="4"/>
  <c r="X26" i="4"/>
  <c r="X34" i="4"/>
  <c r="W34" i="4"/>
  <c r="W33" i="4"/>
  <c r="W32" i="4"/>
  <c r="W31" i="4"/>
  <c r="W30" i="4"/>
  <c r="W29" i="4"/>
  <c r="W28" i="4"/>
  <c r="W26" i="4"/>
  <c r="W25" i="4"/>
  <c r="W24" i="4"/>
  <c r="W23" i="4"/>
  <c r="W22" i="4"/>
  <c r="W20" i="4"/>
  <c r="S25" i="4" l="1"/>
  <c r="R23" i="4"/>
  <c r="P8" i="4"/>
  <c r="P7" i="4"/>
  <c r="P6" i="4"/>
  <c r="S6" i="4"/>
  <c r="I22" i="4"/>
  <c r="J20" i="4"/>
  <c r="I28" i="4"/>
  <c r="Q12" i="4" l="1"/>
  <c r="P12" i="4"/>
  <c r="P11" i="4"/>
  <c r="Q11" i="4" s="1"/>
  <c r="Q10" i="4"/>
  <c r="P10" i="4"/>
  <c r="P9" i="4"/>
  <c r="Q9" i="4" s="1"/>
  <c r="Q8" i="4"/>
  <c r="Q7" i="4"/>
  <c r="Q6" i="4"/>
  <c r="Q5" i="4"/>
  <c r="Q4" i="4"/>
  <c r="P3" i="4"/>
  <c r="Q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<sst xmlns="http://schemas.openxmlformats.org/spreadsheetml/2006/main" count="40" uniqueCount="35">
  <si>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</si>
  <si>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</si>
  <si>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</si>
  <si>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</si>
  <si>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</si>
  <si>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</si>
  <si>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</si>
  <si>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</si>
  <si>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</si>
  <si>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</si>
  <si>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</si>
  <si>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</si>
  <si>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</si>
  <si>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agreeemnt - 23.03.2018</t>
  </si>
  <si>
    <t>av</t>
  </si>
  <si>
    <t>sd</t>
  </si>
  <si>
    <t>rd</t>
  </si>
  <si>
    <t>bv</t>
  </si>
  <si>
    <t>Row house No. RH-1/E-23, Sector 8, vashi</t>
  </si>
  <si>
    <t>bua</t>
  </si>
  <si>
    <t>rate</t>
  </si>
  <si>
    <t>fmv</t>
  </si>
  <si>
    <t>posession letter - 1982</t>
  </si>
  <si>
    <t>27.02.23</t>
  </si>
  <si>
    <t>02.05.23</t>
  </si>
  <si>
    <t>15.05.23</t>
  </si>
  <si>
    <t>Plan area</t>
  </si>
  <si>
    <t>ca</t>
  </si>
  <si>
    <t>ground</t>
  </si>
  <si>
    <t>terrace</t>
  </si>
  <si>
    <t>TOTAL</t>
  </si>
  <si>
    <t>mca</t>
  </si>
  <si>
    <t>varanda</t>
  </si>
  <si>
    <t>First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</si>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</sst>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0" fillId="0" borderId="0" xfId="0" applyFont="1"/>
    <xf numFmtId="0" fontId="3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192484</xdr:colOff>
      <xdr:row>34</xdr:row>
      <xdr:rowOff>162788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6F7C89-87B6-4DC6-8C7A-F2BD49E9C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213284" cy="618258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24</xdr:col>
      <xdr:colOff>202010</xdr:colOff>
      <xdr:row>40</xdr:row>
      <xdr:rowOff>115220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60AF0A-F711-4270-B046-F2B9FC461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4222810" cy="65922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325852</xdr:colOff>
      <xdr:row>33</xdr:row>
      <xdr:rowOff>48482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7F0F54-77C3-4157-A8B1-0EE2824FA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346652" cy="614448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469002</xdr:colOff>
      <xdr:row>41</xdr:row>
      <xdr:rowOff>182017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A35876-032A-40BD-8E06-447CD142C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318602" cy="746864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0115A8-791C-4DA7-B71F-C306BA972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89B604-4C4A-4B0A-BD64-DE64CC2A6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5B699F-5480-4B93-B7A7-1D62EFB79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V35" sqref="V3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11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625</v>
      </c>
      <c r="C2" s="4">
        <f>B2*1.2</f>
        <v>750</v>
      </c>
      <c r="D2" s="4">
        <f t="shared" ref="D2:D13" si="2">C2*1.2</f>
        <v>900</v>
      </c>
      <c r="E2" s="5">
        <f t="shared" ref="E2:E13" si="3">R2</f>
        <v>13000000</v>
      </c>
      <c r="F2" s="10">
        <f t="shared" ref="F2:F13" si="4">ROUND((E2/B2),0)</f>
        <v>20800</v>
      </c>
      <c r="G2" s="15">
        <f t="shared" ref="G2:G13" si="5">ROUND((E2/C2),0)</f>
        <v>17333</v>
      </c>
      <c r="H2" s="10">
        <f t="shared" ref="H2:H13" si="6">ROUND((E2/D2),0)</f>
        <v>14444</v>
      </c>
      <c r="I2" s="4" t="e">
        <f>#REF!</f>
        <v>#REF!</v>
      </c>
      <c r="J2" s="4">
        <f t="shared" ref="J2:J13" si="7">S2</f>
        <v>0</v>
      </c>
      <c r="O2">
        <v>0</v>
      </c>
      <c r="P2">
        <v>750</v>
      </c>
      <c r="Q2">
        <f t="shared" ref="Q2:Q12" si="8">P2/1.2</f>
        <v>625</v>
      </c>
      <c r="R2" s="2">
        <v>13000000</v>
      </c>
      <c r="S2" s="8"/>
      <c r="T2" s="8"/>
    </row>
    <row r="3" spans="1:20" x14ac:dyDescent="0.25">
      <c r="A3" s="4">
        <f t="shared" si="0"/>
        <v>0</v>
      </c>
      <c r="B3" s="4">
        <f t="shared" si="1"/>
        <v>580</v>
      </c>
      <c r="C3" s="4">
        <f t="shared" ref="C3:C15" si="9">B3*1.2</f>
        <v>696</v>
      </c>
      <c r="D3" s="4">
        <f t="shared" si="2"/>
        <v>835.19999999999993</v>
      </c>
      <c r="E3" s="5">
        <f t="shared" si="3"/>
        <v>12800000</v>
      </c>
      <c r="F3" s="10">
        <f t="shared" si="4"/>
        <v>22069</v>
      </c>
      <c r="G3" s="15">
        <f t="shared" si="5"/>
        <v>18391</v>
      </c>
      <c r="H3" s="10">
        <f t="shared" si="6"/>
        <v>15326</v>
      </c>
      <c r="I3" s="4" t="e">
        <f>#REF!</f>
        <v>#REF!</v>
      </c>
      <c r="J3" s="4">
        <f t="shared" si="7"/>
        <v>0</v>
      </c>
      <c r="O3">
        <v>0</v>
      </c>
      <c r="P3">
        <f t="shared" ref="P2:P12" si="10">O3/1.2</f>
        <v>0</v>
      </c>
      <c r="Q3">
        <v>580</v>
      </c>
      <c r="R3" s="2">
        <v>12800000</v>
      </c>
      <c r="S3" s="8"/>
      <c r="T3" s="8"/>
    </row>
    <row r="4" spans="1:20" x14ac:dyDescent="0.25">
      <c r="A4" s="4">
        <f t="shared" si="0"/>
        <v>0</v>
      </c>
      <c r="B4" s="4">
        <f t="shared" si="1"/>
        <v>833.33333333333337</v>
      </c>
      <c r="C4" s="4">
        <f t="shared" si="9"/>
        <v>1000</v>
      </c>
      <c r="D4" s="4">
        <f t="shared" si="2"/>
        <v>1200</v>
      </c>
      <c r="E4" s="5">
        <f t="shared" si="3"/>
        <v>13500000</v>
      </c>
      <c r="F4" s="10">
        <f t="shared" si="4"/>
        <v>16200</v>
      </c>
      <c r="G4" s="10">
        <f t="shared" si="5"/>
        <v>13500</v>
      </c>
      <c r="H4" s="10">
        <f t="shared" si="6"/>
        <v>11250</v>
      </c>
      <c r="I4" s="4" t="e">
        <f>#REF!</f>
        <v>#REF!</v>
      </c>
      <c r="J4" s="4">
        <f t="shared" si="7"/>
        <v>0</v>
      </c>
      <c r="O4">
        <v>0</v>
      </c>
      <c r="P4">
        <v>1000</v>
      </c>
      <c r="Q4">
        <f t="shared" si="8"/>
        <v>833.33333333333337</v>
      </c>
      <c r="R4" s="2">
        <v>13500000</v>
      </c>
      <c r="S4" s="8"/>
      <c r="T4" s="8"/>
    </row>
    <row r="5" spans="1:20" x14ac:dyDescent="0.25">
      <c r="A5" s="4">
        <f t="shared" si="0"/>
        <v>0</v>
      </c>
      <c r="B5" s="4">
        <f t="shared" si="1"/>
        <v>1208.3333333333335</v>
      </c>
      <c r="C5" s="4">
        <f t="shared" si="9"/>
        <v>1450.0000000000002</v>
      </c>
      <c r="D5" s="4">
        <f t="shared" si="2"/>
        <v>1740.0000000000002</v>
      </c>
      <c r="E5" s="5">
        <f t="shared" si="3"/>
        <v>22500000</v>
      </c>
      <c r="F5" s="10">
        <f t="shared" si="4"/>
        <v>18621</v>
      </c>
      <c r="G5" s="10">
        <f t="shared" si="5"/>
        <v>15517</v>
      </c>
      <c r="H5" s="10">
        <f t="shared" si="6"/>
        <v>12931</v>
      </c>
      <c r="I5" s="4" t="e">
        <f>#REF!</f>
        <v>#REF!</v>
      </c>
      <c r="J5" s="4">
        <f t="shared" si="7"/>
        <v>0</v>
      </c>
      <c r="O5">
        <v>0</v>
      </c>
      <c r="P5">
        <v>1450</v>
      </c>
      <c r="Q5">
        <f t="shared" si="8"/>
        <v>1208.3333333333335</v>
      </c>
      <c r="R5" s="2">
        <v>22500000</v>
      </c>
      <c r="S5" s="8"/>
      <c r="T5" s="8"/>
    </row>
    <row r="6" spans="1:20" x14ac:dyDescent="0.25">
      <c r="A6" s="4">
        <f t="shared" si="0"/>
        <v>0</v>
      </c>
      <c r="B6" s="4">
        <f t="shared" si="1"/>
        <v>526.53899999999999</v>
      </c>
      <c r="C6" s="4">
        <f t="shared" si="9"/>
        <v>631.84679999999992</v>
      </c>
      <c r="D6" s="4">
        <f t="shared" si="2"/>
        <v>758.21615999999983</v>
      </c>
      <c r="E6" s="5">
        <f t="shared" si="3"/>
        <v>8000000</v>
      </c>
      <c r="F6" s="10">
        <f t="shared" si="4"/>
        <v>15194</v>
      </c>
      <c r="G6" s="10">
        <f t="shared" si="5"/>
        <v>12661</v>
      </c>
      <c r="H6" s="10">
        <f t="shared" si="6"/>
        <v>10551</v>
      </c>
      <c r="I6" s="4" t="e">
        <f>#REF!</f>
        <v>#REF!</v>
      </c>
      <c r="J6" s="4">
        <f t="shared" si="7"/>
        <v>58.699999999999996</v>
      </c>
      <c r="O6">
        <v>0</v>
      </c>
      <c r="P6">
        <f>S6*10.764</f>
        <v>631.84679999999992</v>
      </c>
      <c r="Q6">
        <f t="shared" si="8"/>
        <v>526.53899999999999</v>
      </c>
      <c r="R6" s="2">
        <v>8000000</v>
      </c>
      <c r="S6" s="8">
        <f>49.33+9.37</f>
        <v>58.699999999999996</v>
      </c>
      <c r="T6" s="8" t="s">
        <v>23</v>
      </c>
    </row>
    <row r="7" spans="1:20" x14ac:dyDescent="0.25">
      <c r="A7" s="4">
        <f t="shared" si="0"/>
        <v>0</v>
      </c>
      <c r="B7" s="4">
        <f t="shared" si="1"/>
        <v>487.07099999999997</v>
      </c>
      <c r="C7" s="4">
        <f t="shared" si="9"/>
        <v>584.48519999999996</v>
      </c>
      <c r="D7" s="4">
        <f t="shared" si="2"/>
        <v>701.38223999999991</v>
      </c>
      <c r="E7" s="5">
        <f t="shared" si="3"/>
        <v>12250000</v>
      </c>
      <c r="F7" s="10">
        <f t="shared" si="4"/>
        <v>25150</v>
      </c>
      <c r="G7" s="10">
        <f t="shared" si="5"/>
        <v>20959</v>
      </c>
      <c r="H7" s="10">
        <f t="shared" si="6"/>
        <v>17466</v>
      </c>
      <c r="I7" s="4" t="e">
        <f>#REF!</f>
        <v>#REF!</v>
      </c>
      <c r="J7" s="4">
        <f t="shared" si="7"/>
        <v>0</v>
      </c>
      <c r="O7">
        <v>0</v>
      </c>
      <c r="P7">
        <f>54.3*10.764</f>
        <v>584.48519999999996</v>
      </c>
      <c r="Q7">
        <f t="shared" si="8"/>
        <v>487.07099999999997</v>
      </c>
      <c r="R7" s="2">
        <v>12250000</v>
      </c>
      <c r="S7" s="8"/>
      <c r="T7" s="8" t="s">
        <v>24</v>
      </c>
    </row>
    <row r="8" spans="1:20" x14ac:dyDescent="0.25">
      <c r="A8" s="4">
        <f t="shared" si="0"/>
        <v>0</v>
      </c>
      <c r="B8" s="4">
        <f t="shared" si="1"/>
        <v>596.97592499999996</v>
      </c>
      <c r="C8" s="4">
        <f t="shared" si="9"/>
        <v>716.37110999999993</v>
      </c>
      <c r="D8" s="4">
        <f t="shared" si="2"/>
        <v>859.64533199999994</v>
      </c>
      <c r="E8" s="5">
        <f t="shared" si="3"/>
        <v>12250000</v>
      </c>
      <c r="F8" s="10">
        <f t="shared" si="4"/>
        <v>20520</v>
      </c>
      <c r="G8" s="15">
        <f t="shared" si="5"/>
        <v>17100</v>
      </c>
      <c r="H8" s="10">
        <f t="shared" si="6"/>
        <v>14250</v>
      </c>
      <c r="I8" s="4" t="e">
        <f>#REF!</f>
        <v>#REF!</v>
      </c>
      <c r="J8" s="4">
        <f t="shared" si="7"/>
        <v>0</v>
      </c>
      <c r="O8">
        <v>0</v>
      </c>
      <c r="P8" s="8">
        <f>66.5525*10.764</f>
        <v>716.37110999999993</v>
      </c>
      <c r="Q8">
        <f t="shared" si="8"/>
        <v>596.97592499999996</v>
      </c>
      <c r="R8" s="2">
        <v>12250000</v>
      </c>
      <c r="S8" s="8"/>
      <c r="T8" s="8" t="s">
        <v>25</v>
      </c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10"/>
        <v>0</v>
      </c>
      <c r="Q9">
        <f t="shared" si="8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f t="shared" si="8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8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8" spans="7:24" x14ac:dyDescent="0.25">
      <c r="H18" t="s">
        <v>18</v>
      </c>
    </row>
    <row r="19" spans="7:24" x14ac:dyDescent="0.25">
      <c r="Q19" s="17" t="s">
        <v>26</v>
      </c>
      <c r="T19" t="s">
        <v>31</v>
      </c>
    </row>
    <row r="20" spans="7:24" x14ac:dyDescent="0.25">
      <c r="H20" t="s">
        <v>19</v>
      </c>
      <c r="I20">
        <v>632</v>
      </c>
      <c r="J20">
        <f>58.7*10.764</f>
        <v>631.84680000000003</v>
      </c>
      <c r="R20" t="s">
        <v>27</v>
      </c>
      <c r="S20" t="s">
        <v>19</v>
      </c>
      <c r="T20" s="6" t="s">
        <v>32</v>
      </c>
      <c r="U20">
        <v>2.94</v>
      </c>
      <c r="V20">
        <v>2.25</v>
      </c>
      <c r="W20">
        <f>V20*U20</f>
        <v>6.6150000000000002</v>
      </c>
      <c r="X20" s="6">
        <f>W20*10.764</f>
        <v>71.203859999999992</v>
      </c>
    </row>
    <row r="21" spans="7:24" x14ac:dyDescent="0.25">
      <c r="H21" t="s">
        <v>20</v>
      </c>
      <c r="I21">
        <v>17500</v>
      </c>
      <c r="Q21" t="s">
        <v>28</v>
      </c>
      <c r="R21">
        <v>26.44</v>
      </c>
    </row>
    <row r="22" spans="7:24" x14ac:dyDescent="0.25">
      <c r="G22" s="6"/>
      <c r="H22" s="6" t="s">
        <v>21</v>
      </c>
      <c r="I22">
        <f>I21*I20</f>
        <v>11060000</v>
      </c>
      <c r="Q22">
        <v>1</v>
      </c>
      <c r="R22">
        <v>15.53</v>
      </c>
      <c r="T22" s="6" t="s">
        <v>28</v>
      </c>
      <c r="U22">
        <v>5.14</v>
      </c>
      <c r="V22">
        <v>2.94</v>
      </c>
      <c r="W22">
        <f>V22*U22</f>
        <v>15.111599999999999</v>
      </c>
    </row>
    <row r="23" spans="7:24" x14ac:dyDescent="0.25">
      <c r="Q23" t="s">
        <v>30</v>
      </c>
      <c r="R23" s="6">
        <f>R22+R21</f>
        <v>41.97</v>
      </c>
      <c r="S23" s="6">
        <v>49.33</v>
      </c>
      <c r="U23">
        <v>4.2699999999999996</v>
      </c>
      <c r="V23">
        <v>2.94</v>
      </c>
      <c r="W23">
        <f t="shared" ref="W23:W25" si="21">V23*U23</f>
        <v>12.553799999999999</v>
      </c>
    </row>
    <row r="24" spans="7:24" x14ac:dyDescent="0.25">
      <c r="H24" t="s">
        <v>13</v>
      </c>
      <c r="O24" t="s">
        <v>22</v>
      </c>
      <c r="P24" s="11"/>
      <c r="Q24" s="11" t="s">
        <v>29</v>
      </c>
      <c r="R24" s="13">
        <v>8.3800000000000008</v>
      </c>
      <c r="S24" s="6">
        <v>9.3699999999999992</v>
      </c>
      <c r="T24" s="11"/>
      <c r="U24" s="11">
        <v>1.17</v>
      </c>
      <c r="V24" s="11">
        <v>2.94</v>
      </c>
      <c r="W24">
        <f t="shared" si="21"/>
        <v>3.4397999999999995</v>
      </c>
      <c r="X24" s="11"/>
    </row>
    <row r="25" spans="7:24" x14ac:dyDescent="0.25">
      <c r="H25" t="s">
        <v>14</v>
      </c>
      <c r="I25">
        <v>9800000</v>
      </c>
      <c r="P25" s="11"/>
      <c r="Q25" s="14"/>
      <c r="R25" s="14"/>
      <c r="S25" s="6">
        <f>S24+S23</f>
        <v>58.699999999999996</v>
      </c>
      <c r="T25" s="14"/>
      <c r="U25" s="14">
        <v>1.85</v>
      </c>
      <c r="V25" s="11">
        <v>1.43</v>
      </c>
      <c r="W25">
        <f t="shared" si="21"/>
        <v>2.6455000000000002</v>
      </c>
      <c r="X25" s="11"/>
    </row>
    <row r="26" spans="7:24" x14ac:dyDescent="0.25">
      <c r="H26" t="s">
        <v>15</v>
      </c>
      <c r="I26">
        <v>588000</v>
      </c>
      <c r="P26" s="11"/>
      <c r="Q26" s="11"/>
      <c r="R26" s="11"/>
      <c r="T26" s="11"/>
      <c r="U26" s="11"/>
      <c r="V26" s="11"/>
      <c r="W26" s="11">
        <f>SUM(W22:W25)</f>
        <v>33.750699999999995</v>
      </c>
      <c r="X26" s="12">
        <f>W26*10.764</f>
        <v>363.29253479999994</v>
      </c>
    </row>
    <row r="27" spans="7:24" x14ac:dyDescent="0.25">
      <c r="H27" t="s">
        <v>16</v>
      </c>
      <c r="I27">
        <v>30000</v>
      </c>
      <c r="P27" s="11"/>
      <c r="Q27" s="11"/>
      <c r="R27" s="11"/>
      <c r="T27" s="11" t="s">
        <v>33</v>
      </c>
      <c r="U27" s="11"/>
      <c r="V27" s="11"/>
      <c r="W27" s="11"/>
      <c r="X27" s="11"/>
    </row>
    <row r="28" spans="7:24" x14ac:dyDescent="0.25">
      <c r="H28" t="s">
        <v>17</v>
      </c>
      <c r="I28">
        <f>SUM(I25:I27)</f>
        <v>10418000</v>
      </c>
      <c r="P28" s="11"/>
      <c r="Q28" s="11"/>
      <c r="R28" s="12"/>
      <c r="T28" s="12"/>
      <c r="U28" s="12">
        <v>1.03</v>
      </c>
      <c r="V28" s="11">
        <v>0.84</v>
      </c>
      <c r="W28">
        <f t="shared" ref="W28:W33" si="22">V28*U28</f>
        <v>0.86519999999999997</v>
      </c>
      <c r="X28" s="11"/>
    </row>
    <row r="29" spans="7:24" x14ac:dyDescent="0.25">
      <c r="P29" s="11"/>
      <c r="Q29" s="11"/>
      <c r="R29" s="11"/>
      <c r="T29" s="11"/>
      <c r="U29" s="11">
        <v>2.38</v>
      </c>
      <c r="V29" s="11">
        <v>2.96</v>
      </c>
      <c r="W29">
        <f t="shared" si="22"/>
        <v>7.0447999999999995</v>
      </c>
      <c r="X29" s="11"/>
    </row>
    <row r="30" spans="7:24" x14ac:dyDescent="0.25">
      <c r="P30" s="11"/>
      <c r="Q30" s="11"/>
      <c r="R30" s="11"/>
      <c r="T30" s="11"/>
      <c r="U30" s="11">
        <v>2.12</v>
      </c>
      <c r="V30" s="11">
        <v>0.98</v>
      </c>
      <c r="W30">
        <f t="shared" si="22"/>
        <v>2.0775999999999999</v>
      </c>
      <c r="X30" s="11"/>
    </row>
    <row r="31" spans="7:24" x14ac:dyDescent="0.25">
      <c r="P31" s="11"/>
      <c r="Q31" s="11"/>
      <c r="R31" s="11"/>
      <c r="T31" s="11"/>
      <c r="U31" s="11">
        <v>1.8</v>
      </c>
      <c r="V31" s="11">
        <v>2.25</v>
      </c>
      <c r="W31">
        <f t="shared" si="22"/>
        <v>4.05</v>
      </c>
      <c r="X31" s="11"/>
    </row>
    <row r="32" spans="7:24" x14ac:dyDescent="0.25">
      <c r="P32" s="11"/>
      <c r="Q32" s="11"/>
      <c r="R32" s="11"/>
      <c r="S32" s="6"/>
      <c r="T32" s="11"/>
      <c r="U32" s="11">
        <v>6.97</v>
      </c>
      <c r="V32" s="11">
        <v>2.96</v>
      </c>
      <c r="W32">
        <f t="shared" si="22"/>
        <v>20.6312</v>
      </c>
      <c r="X32" s="11"/>
    </row>
    <row r="33" spans="16:24" x14ac:dyDescent="0.25">
      <c r="P33" s="11"/>
      <c r="Q33" s="11"/>
      <c r="R33" s="11"/>
      <c r="S33" s="6"/>
      <c r="T33" s="11"/>
      <c r="U33" s="11">
        <v>2.76</v>
      </c>
      <c r="V33" s="11">
        <v>2.96</v>
      </c>
      <c r="W33">
        <f t="shared" si="22"/>
        <v>8.1695999999999991</v>
      </c>
      <c r="X33" s="11"/>
    </row>
    <row r="34" spans="16:24" x14ac:dyDescent="0.25">
      <c r="Q34" s="11"/>
      <c r="R34" s="11"/>
      <c r="W34" s="16">
        <f>SUM(W28:W33)</f>
        <v>42.838399999999993</v>
      </c>
      <c r="X34" s="6">
        <f>W34*10.764</f>
        <v>461.11253759999988</v>
      </c>
    </row>
    <row r="35" spans="16:24" x14ac:dyDescent="0.25">
      <c r="Q35" s="11"/>
      <c r="R35" s="11"/>
      <c r="T35" s="6"/>
      <c r="W35" s="6" t="s">
        <v>34</v>
      </c>
      <c r="X35" s="6">
        <f>X34+X26+X20</f>
        <v>895.60893239999984</v>
      </c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2024-01-17T09:23:34Z</dcterms:modified>
</cp:coreProperties>
</file>