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Khairunnisa Noormohammed Shah\"/>
    </mc:Choice>
  </mc:AlternateContent>
  <xr:revisionPtr revIDLastSave="0" documentId="13_ncr:1_{C59B057D-743A-4443-A256-C4D237E2128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G28" i="4"/>
  <c r="Q2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<sst xmlns="http://schemas.openxmlformats.org/spreadsheetml/2006/main" count="129" uniqueCount="87">
  <si>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</si>
  <si>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</si>
  <si>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</si>
  <si>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</si>
  <si>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</si>
  <si>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</si>
  <si>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</si>
  <si>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</si>
  <si>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</si>
  <si>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</si>
  <si>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</si>
  <si>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</si>
  <si>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</si>
  <si>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</si>
  <si>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</si>
  <si>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</si>
  <si>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</si>
  <si>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</si>
  <si>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</si>
  <si>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</si>
  <si>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</si>
  <si>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</si>
  <si>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</si>
  <si>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</si>
  <si>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</si>
  <si>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</si>
  <si>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</si>
  <si>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</si>
  <si>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</si>
  <si>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</si>
  <si>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</si>
  <si>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</si>
  <si>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</si>
  <si>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</si>
  <si>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</si>
  <si>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</si>
  <si>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</si>
  <si>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</si>
  <si>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</si>
  <si>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</si>
  <si>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</si>
  <si>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</si>
  <si>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</si>
  <si>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</si>
  <si>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</si>
  <si>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</si>
  <si>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</si>
  <si>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</si>
  <si>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</si>
  <si>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</si>
  <si>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</si>
  <si>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</si>
  <si>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</si>
  <si>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</si>
  <si>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</si>
  <si>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</si>
  <si>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</si>
  <si>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</si>
  <si>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</si>
  <si>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</si>
  <si>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</si>
  <si>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</si>
  <si>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</si>
  <si>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</si>
  <si>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</si>
  <si>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</si>
  <si>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</si>
  <si>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</si>
  <si>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</si>
  <si>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</si>
  <si>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</si>
  <si>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</si>
  <si>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</si>
  <si>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</si>
  <si>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</si>
  <si>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</si>
  <si>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</si>
  <si>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</si>
  <si>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</si>
  <si>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</si>
  <si>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</si>
  <si>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</si>
  <si>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</si>
  <si>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</si>
  <si>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</t>
  </si>
  <si>
    <t>TACA</t>
  </si>
  <si>
    <t>06.04.2022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</si>
</sst>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47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7747D-CDFB-47A6-912B-4707BD0C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BD67F-781F-4A2E-A3A1-D6F41CE1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FDC7B-3F68-4F1F-A4DE-35F63B5B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40318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32AC1-7398-4557-883E-EA1A1A2E3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89918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1A188-F300-4183-B960-20176313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317883.15899999999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347283.15899999999</v>
      </c>
      <c r="D9" s="63" t="s">
        <v>62</v>
      </c>
      <c r="E9" s="64">
        <f>C9/10.764</f>
        <v>32263.392697881827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</v>
      </c>
      <c r="D13" s="70">
        <f>D12-C13</f>
        <v>99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1" sqref="L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454</v>
      </c>
      <c r="D18" s="26"/>
      <c r="F18" s="19"/>
    </row>
    <row r="19" spans="1:6" x14ac:dyDescent="0.25">
      <c r="A19" s="16" t="s">
        <v>73</v>
      </c>
      <c r="B19" s="6"/>
      <c r="C19" s="32">
        <f>C18*C16</f>
        <v>3405000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3064500</v>
      </c>
      <c r="D20" s="32"/>
      <c r="F20" s="19"/>
    </row>
    <row r="21" spans="1:6" x14ac:dyDescent="0.25">
      <c r="A21" s="16" t="s">
        <v>25</v>
      </c>
      <c r="C21" s="35">
        <f>C19*80%</f>
        <v>2724000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1135000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7093.75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4" sqref="F4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405.26459999999997</v>
      </c>
      <c r="C2" s="4">
        <f t="shared" ref="C2:C16" si="1">B2*1.2</f>
        <v>486.31751999999994</v>
      </c>
      <c r="D2" s="4">
        <f t="shared" ref="D2:D16" si="2">C2*1.2</f>
        <v>583.58102399999996</v>
      </c>
      <c r="E2" s="5">
        <f t="shared" ref="E2:E16" si="3">R2</f>
        <v>3200000</v>
      </c>
      <c r="F2" s="78">
        <f t="shared" ref="F2:F15" si="4">ROUND((E2/B2),0)</f>
        <v>7896</v>
      </c>
      <c r="G2" s="78">
        <f t="shared" ref="G2:G15" si="5">ROUND((E2/C2),0)</f>
        <v>6580</v>
      </c>
      <c r="H2" s="78">
        <f t="shared" ref="H2:H15" si="6">ROUND((E2/D2),0)</f>
        <v>5483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37.65*10.764</f>
        <v>405.26459999999997</v>
      </c>
      <c r="R2" s="79">
        <v>3200000</v>
      </c>
      <c r="S2" s="2"/>
    </row>
    <row r="3" spans="1:19" x14ac:dyDescent="0.25">
      <c r="A3" s="4">
        <v>2</v>
      </c>
      <c r="B3" s="4">
        <f t="shared" si="0"/>
        <v>445</v>
      </c>
      <c r="C3" s="4">
        <f t="shared" si="1"/>
        <v>534</v>
      </c>
      <c r="D3" s="4">
        <f t="shared" si="2"/>
        <v>640.79999999999995</v>
      </c>
      <c r="E3" s="5">
        <f t="shared" si="3"/>
        <v>3500000</v>
      </c>
      <c r="F3" s="78">
        <f t="shared" si="4"/>
        <v>7865</v>
      </c>
      <c r="G3" s="78">
        <f t="shared" si="5"/>
        <v>6554</v>
      </c>
      <c r="H3" s="78">
        <f t="shared" si="6"/>
        <v>5462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445</v>
      </c>
      <c r="R3" s="79">
        <v>3500000</v>
      </c>
      <c r="S3" s="2"/>
    </row>
    <row r="4" spans="1:19" x14ac:dyDescent="0.25">
      <c r="A4" s="4">
        <v>3</v>
      </c>
      <c r="B4" s="4">
        <f t="shared" si="0"/>
        <v>445</v>
      </c>
      <c r="C4" s="4">
        <f t="shared" si="1"/>
        <v>534</v>
      </c>
      <c r="D4" s="4">
        <f t="shared" si="2"/>
        <v>640.79999999999995</v>
      </c>
      <c r="E4" s="5">
        <f t="shared" si="3"/>
        <v>3500000</v>
      </c>
      <c r="F4" s="80">
        <f t="shared" si="4"/>
        <v>7865</v>
      </c>
      <c r="G4" s="80">
        <f t="shared" si="5"/>
        <v>6554</v>
      </c>
      <c r="H4" s="80">
        <f t="shared" si="6"/>
        <v>5462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445</v>
      </c>
      <c r="R4" s="82">
        <v>3500000</v>
      </c>
      <c r="S4" s="2"/>
    </row>
    <row r="5" spans="1:19" x14ac:dyDescent="0.25">
      <c r="A5" s="4">
        <v>4</v>
      </c>
      <c r="B5" s="4">
        <f t="shared" si="0"/>
        <v>425</v>
      </c>
      <c r="C5" s="4">
        <f t="shared" si="1"/>
        <v>510</v>
      </c>
      <c r="D5" s="4">
        <f t="shared" si="2"/>
        <v>612</v>
      </c>
      <c r="E5" s="5">
        <f t="shared" si="3"/>
        <v>3200000</v>
      </c>
      <c r="F5" s="78">
        <f t="shared" si="4"/>
        <v>7529</v>
      </c>
      <c r="G5" s="78">
        <f t="shared" si="5"/>
        <v>6275</v>
      </c>
      <c r="H5" s="78">
        <f t="shared" si="6"/>
        <v>5229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425</v>
      </c>
      <c r="R5" s="79">
        <v>3200000</v>
      </c>
      <c r="S5" s="2"/>
    </row>
    <row r="6" spans="1:19" x14ac:dyDescent="0.25">
      <c r="A6" s="4">
        <v>5</v>
      </c>
      <c r="B6" s="4">
        <f t="shared" si="0"/>
        <v>525</v>
      </c>
      <c r="C6" s="4">
        <f t="shared" si="1"/>
        <v>630</v>
      </c>
      <c r="D6" s="4">
        <f t="shared" si="2"/>
        <v>756</v>
      </c>
      <c r="E6" s="5">
        <f t="shared" si="3"/>
        <v>3500000</v>
      </c>
      <c r="F6" s="78">
        <f t="shared" si="4"/>
        <v>6667</v>
      </c>
      <c r="G6" s="78">
        <f t="shared" si="5"/>
        <v>5556</v>
      </c>
      <c r="H6" s="78">
        <f t="shared" si="6"/>
        <v>4630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630</v>
      </c>
      <c r="Q6" s="7">
        <f t="shared" ref="Q6:Q10" si="10">P6/1.2</f>
        <v>525</v>
      </c>
      <c r="R6" s="79">
        <v>3500000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409</v>
      </c>
    </row>
    <row r="27" spans="1:19" s="10" customFormat="1" x14ac:dyDescent="0.25">
      <c r="F27" s="57" t="s">
        <v>84</v>
      </c>
      <c r="G27" s="57">
        <v>45</v>
      </c>
    </row>
    <row r="28" spans="1:19" s="10" customFormat="1" x14ac:dyDescent="0.25">
      <c r="C28" s="72" t="s">
        <v>74</v>
      </c>
      <c r="D28" s="72" t="s">
        <v>86</v>
      </c>
      <c r="F28" s="57" t="s">
        <v>85</v>
      </c>
      <c r="G28" s="57">
        <f>SUM(G26:G27)</f>
        <v>454</v>
      </c>
    </row>
    <row r="29" spans="1:19" s="10" customFormat="1" x14ac:dyDescent="0.25">
      <c r="C29" s="72" t="s">
        <v>1</v>
      </c>
      <c r="D29" s="72">
        <v>2958000</v>
      </c>
      <c r="F29" s="57" t="s">
        <v>71</v>
      </c>
      <c r="G29" s="57">
        <f>G28*1.1</f>
        <v>499.40000000000003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7500</v>
      </c>
    </row>
    <row r="31" spans="1:19" s="10" customFormat="1" x14ac:dyDescent="0.25">
      <c r="C31" s="75"/>
      <c r="D31" s="75"/>
      <c r="F31" s="75" t="s">
        <v>73</v>
      </c>
      <c r="G31" s="75">
        <f>G28*G30</f>
        <v>3405000</v>
      </c>
      <c r="H31" s="10">
        <f>G31/D29</f>
        <v>1.1511156186612577</v>
      </c>
    </row>
    <row r="32" spans="1:19" s="10" customFormat="1" x14ac:dyDescent="0.25">
      <c r="C32" s="75"/>
      <c r="D32" s="75"/>
      <c r="F32" s="75" t="s">
        <v>24</v>
      </c>
      <c r="G32" s="75">
        <f>G31*90%</f>
        <v>3064500</v>
      </c>
    </row>
    <row r="33" spans="3:7" s="10" customFormat="1" x14ac:dyDescent="0.25">
      <c r="C33" s="75"/>
      <c r="D33" s="75"/>
      <c r="F33" s="75" t="s">
        <v>25</v>
      </c>
      <c r="G33" s="75">
        <f>G31*80%</f>
        <v>2724000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2024-01-19T08:12:03Z</dcterms:modified>
</cp:coreProperties>
</file>