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umbai Samachar Marg\N S Guzder and company Pvt Ltd\"/>
    </mc:Choice>
  </mc:AlternateContent>
  <xr:revisionPtr revIDLastSave="0" documentId="13_ncr:1_{3281C910-7A40-46B2-B2B7-E63E4AAACA7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P5" i="4" l="1"/>
  <c r="P4" i="4"/>
  <c r="P3" i="4"/>
  <c r="C5" i="25" l="1"/>
  <c r="C4" i="25"/>
  <c r="C3" i="25"/>
  <c r="P2" i="4"/>
  <c r="B3" i="4"/>
  <c r="C3" i="4" s="1"/>
  <c r="D3" i="4" s="1"/>
  <c r="B4" i="4"/>
  <c r="C4" i="4" s="1"/>
  <c r="D4" i="4" s="1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<sst xmlns="http://schemas.openxmlformats.org/spreadsheetml/2006/main" count="132" uniqueCount="90">
  <si>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</si>
  <si>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</si>
  <si>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</si>
  <si>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</si>
  <si>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</si>
  <si>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</si>
  <si>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</si>
  <si>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</si>
  <si>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</si>
  <si>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</si>
  <si>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</si>
  <si>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</si>
  <si>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</si>
  <si>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</si>
  <si>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</si>
  <si>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</si>
  <si>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</si>
  <si>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</si>
  <si>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</si>
  <si>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</si>
  <si>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</si>
  <si>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</si>
  <si>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</si>
  <si>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</si>
  <si>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</si>
  <si>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</si>
  <si>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</si>
  <si>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</si>
  <si>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</si>
  <si>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</si>
  <si>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</si>
  <si>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</si>
  <si>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</si>
  <si>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</si>
  <si>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</si>
  <si>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</si>
  <si>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</si>
  <si>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</si>
  <si>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</si>
  <si>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</si>
  <si>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</si>
  <si>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</si>
  <si>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</si>
  <si>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</si>
  <si>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</si>
  <si>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</si>
  <si>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</si>
  <si>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</si>
  <si>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</si>
  <si>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</si>
  <si>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</si>
  <si>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</si>
  <si>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</si>
  <si>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</si>
  <si>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</si>
  <si>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</si>
  <si>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</si>
  <si>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</si>
  <si>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</si>
  <si>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</si>
  <si>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</si>
  <si>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</si>
  <si>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</si>
  <si>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</si>
  <si>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</si>
  <si>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</si>
  <si>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</si>
  <si>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</si>
  <si>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</si>
  <si>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</si>
  <si>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</si>
  <si>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</si>
  <si>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</si>
  <si>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</si>
  <si>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</si>
  <si>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</si>
  <si>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</si>
  <si>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</si>
  <si>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</si>
  <si>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</si>
  <si>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</si>
  <si>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</si>
  <si>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</si>
  <si>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</si>
  <si>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</si>
  <si>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IGR-05.01.24</t>
  </si>
  <si>
    <t>IGR-12.12.23</t>
  </si>
  <si>
    <t>IGR-24.11.23</t>
  </si>
  <si>
    <t>IGR-08.11.23</t>
  </si>
  <si>
    <t>IGR-02.05.23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</si>
</sst>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EE066-10F4-4A1C-9B46-F414C6A8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A21128-D711-47DF-A4D5-F5BFC865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FF630-AD01-44C7-95D2-93DA8EFA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1288C-320C-4719-A2D6-94FBC7F1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4B6DEF-06EA-4FB2-A2D5-7442BC34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E9144-F4A0-4539-BD50-89CB514F6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E9BB10-9938-4002-A61E-C402AA0D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382755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4ACE7-A483-49B5-BA38-5FE417FC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74755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488055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4CC33-E6AB-442E-8EEB-23F05986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37655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33A8B0-B279-4711-BCA6-57263A056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83CB2E-3B54-4E74-B76F-80D1031D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285773.74900000001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315173.74900000001</v>
      </c>
      <c r="D9" s="63" t="s">
        <v>62</v>
      </c>
      <c r="E9" s="64">
        <f>C9/10.764</f>
        <v>29280.355722779637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11</v>
      </c>
      <c r="D13" s="70">
        <f>D12-C13</f>
        <v>89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CD5F7-0561-4BEA-9C9B-0A1D92E6381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G29" sqref="G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11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49</v>
      </c>
      <c r="D8" s="26">
        <v>2013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16.5</v>
      </c>
      <c r="D10" s="26"/>
      <c r="F10" s="19"/>
    </row>
    <row r="11" spans="1:6" x14ac:dyDescent="0.25">
      <c r="A11" s="16"/>
      <c r="B11" s="27"/>
      <c r="C11" s="28">
        <f>C10%</f>
        <v>0.16500000000000001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412.5</v>
      </c>
      <c r="D12" s="24"/>
      <c r="F12" s="19"/>
    </row>
    <row r="13" spans="1:6" x14ac:dyDescent="0.25">
      <c r="A13" s="16" t="s">
        <v>22</v>
      </c>
      <c r="B13" s="20"/>
      <c r="C13" s="21">
        <f>C6-C12</f>
        <v>2087.5</v>
      </c>
      <c r="D13" s="24"/>
      <c r="F13" s="19"/>
    </row>
    <row r="14" spans="1:6" x14ac:dyDescent="0.25">
      <c r="A14" s="16" t="s">
        <v>15</v>
      </c>
      <c r="B14" s="20"/>
      <c r="C14" s="21">
        <f>C5</f>
        <v>4000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6087.5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628</v>
      </c>
      <c r="D18" s="26"/>
      <c r="F18" s="19"/>
    </row>
    <row r="19" spans="1:6" x14ac:dyDescent="0.25">
      <c r="A19" s="16" t="s">
        <v>74</v>
      </c>
      <c r="B19" s="6"/>
      <c r="C19" s="32">
        <f>C18*C16</f>
        <v>3822950</v>
      </c>
      <c r="D19" s="33"/>
      <c r="E19" s="70"/>
      <c r="F19" s="34"/>
    </row>
    <row r="20" spans="1:6" x14ac:dyDescent="0.25">
      <c r="A20" s="16" t="s">
        <v>24</v>
      </c>
      <c r="C20" s="35">
        <f>C19*90%</f>
        <v>3440655</v>
      </c>
      <c r="D20" s="32"/>
      <c r="F20" s="19"/>
    </row>
    <row r="21" spans="1:6" x14ac:dyDescent="0.25">
      <c r="A21" s="16" t="s">
        <v>25</v>
      </c>
      <c r="C21" s="35">
        <f>C19*80%</f>
        <v>3058360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1570000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7964.479166666667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1" sqref="F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1057</v>
      </c>
      <c r="C2" s="4">
        <f t="shared" ref="C2:C16" si="1">B2*1.2</f>
        <v>1268.3999999999999</v>
      </c>
      <c r="D2" s="4">
        <f t="shared" ref="D2:D16" si="2">C2*1.2</f>
        <v>1522.0799999999997</v>
      </c>
      <c r="E2" s="5">
        <f t="shared" ref="E2:E16" si="3">R2</f>
        <v>5500000</v>
      </c>
      <c r="F2" s="78">
        <f t="shared" ref="F2:F15" si="4">ROUND((E2/B2),0)</f>
        <v>5203</v>
      </c>
      <c r="G2" s="78">
        <f t="shared" ref="G2:G15" si="5">ROUND((E2/C2),0)</f>
        <v>4336</v>
      </c>
      <c r="H2" s="78">
        <f t="shared" ref="H2:H15" si="6">ROUND((E2/D2),0)</f>
        <v>3613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1057</v>
      </c>
      <c r="R2" s="79">
        <v>5500000</v>
      </c>
      <c r="S2" s="79" t="s">
        <v>85</v>
      </c>
    </row>
    <row r="3" spans="1:19" x14ac:dyDescent="0.25">
      <c r="A3" s="4">
        <v>2</v>
      </c>
      <c r="B3" s="4">
        <f t="shared" si="0"/>
        <v>635</v>
      </c>
      <c r="C3" s="4">
        <f t="shared" si="1"/>
        <v>762</v>
      </c>
      <c r="D3" s="4">
        <f t="shared" si="2"/>
        <v>914.4</v>
      </c>
      <c r="E3" s="5">
        <f t="shared" si="3"/>
        <v>3100000</v>
      </c>
      <c r="F3" s="4">
        <f t="shared" si="4"/>
        <v>4882</v>
      </c>
      <c r="G3" s="4">
        <f t="shared" si="5"/>
        <v>4068</v>
      </c>
      <c r="H3" s="4">
        <f t="shared" si="6"/>
        <v>3390</v>
      </c>
      <c r="I3" s="4">
        <f t="shared" si="7"/>
        <v>0</v>
      </c>
      <c r="J3" s="4">
        <f t="shared" si="8"/>
        <v>0</v>
      </c>
      <c r="O3">
        <v>0</v>
      </c>
      <c r="P3">
        <f t="shared" ref="P3:P5" si="10">O3/1.2</f>
        <v>0</v>
      </c>
      <c r="Q3">
        <v>635</v>
      </c>
      <c r="R3" s="2">
        <v>3100000</v>
      </c>
      <c r="S3" s="2" t="s">
        <v>86</v>
      </c>
    </row>
    <row r="4" spans="1:19" x14ac:dyDescent="0.25">
      <c r="A4" s="4">
        <v>3</v>
      </c>
      <c r="B4" s="4">
        <f t="shared" si="0"/>
        <v>458</v>
      </c>
      <c r="C4" s="4">
        <f t="shared" si="1"/>
        <v>549.6</v>
      </c>
      <c r="D4" s="4">
        <f t="shared" si="2"/>
        <v>659.52</v>
      </c>
      <c r="E4" s="5">
        <f t="shared" si="3"/>
        <v>2000000</v>
      </c>
      <c r="F4" s="4">
        <f t="shared" si="4"/>
        <v>4367</v>
      </c>
      <c r="G4" s="4">
        <f t="shared" si="5"/>
        <v>3639</v>
      </c>
      <c r="H4" s="4">
        <f t="shared" si="6"/>
        <v>3033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458</v>
      </c>
      <c r="R4" s="2">
        <v>2000000</v>
      </c>
      <c r="S4" s="2" t="s">
        <v>87</v>
      </c>
    </row>
    <row r="5" spans="1:19" x14ac:dyDescent="0.25">
      <c r="A5" s="4">
        <v>4</v>
      </c>
      <c r="B5" s="4">
        <f t="shared" si="0"/>
        <v>735</v>
      </c>
      <c r="C5" s="4">
        <f t="shared" si="1"/>
        <v>882</v>
      </c>
      <c r="D5" s="4">
        <f t="shared" si="2"/>
        <v>1058.3999999999999</v>
      </c>
      <c r="E5" s="5">
        <f t="shared" si="3"/>
        <v>3600000</v>
      </c>
      <c r="F5" s="4">
        <f t="shared" si="4"/>
        <v>4898</v>
      </c>
      <c r="G5" s="4">
        <f t="shared" si="5"/>
        <v>4082</v>
      </c>
      <c r="H5" s="4">
        <f t="shared" si="6"/>
        <v>3401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735</v>
      </c>
      <c r="R5" s="2">
        <v>3600000</v>
      </c>
      <c r="S5" s="2" t="s">
        <v>88</v>
      </c>
    </row>
    <row r="6" spans="1:19" x14ac:dyDescent="0.25">
      <c r="A6" s="4">
        <v>5</v>
      </c>
      <c r="B6" s="4">
        <f t="shared" si="0"/>
        <v>635</v>
      </c>
      <c r="C6" s="4">
        <f t="shared" si="1"/>
        <v>762</v>
      </c>
      <c r="D6" s="4">
        <f t="shared" si="2"/>
        <v>914.4</v>
      </c>
      <c r="E6" s="5">
        <f t="shared" si="3"/>
        <v>3000000</v>
      </c>
      <c r="F6" s="4">
        <f t="shared" si="4"/>
        <v>4724</v>
      </c>
      <c r="G6" s="4">
        <f t="shared" si="5"/>
        <v>3937</v>
      </c>
      <c r="H6" s="4">
        <f t="shared" si="6"/>
        <v>3281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635</v>
      </c>
      <c r="R6" s="2">
        <v>3000000</v>
      </c>
      <c r="S6" s="2" t="s">
        <v>89</v>
      </c>
    </row>
    <row r="7" spans="1:19" x14ac:dyDescent="0.25">
      <c r="A7" s="4">
        <v>6</v>
      </c>
      <c r="B7" s="4">
        <f t="shared" si="0"/>
        <v>676</v>
      </c>
      <c r="C7" s="4">
        <f t="shared" si="1"/>
        <v>811.19999999999993</v>
      </c>
      <c r="D7" s="4">
        <f t="shared" si="2"/>
        <v>973.43999999999983</v>
      </c>
      <c r="E7" s="5">
        <f t="shared" si="3"/>
        <v>4000000</v>
      </c>
      <c r="F7" s="78">
        <f t="shared" si="4"/>
        <v>5917</v>
      </c>
      <c r="G7" s="78">
        <f t="shared" si="5"/>
        <v>4931</v>
      </c>
      <c r="H7" s="78">
        <f t="shared" si="6"/>
        <v>4109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676</v>
      </c>
      <c r="R7" s="79">
        <v>4000000</v>
      </c>
      <c r="S7" s="2"/>
    </row>
    <row r="8" spans="1:19" x14ac:dyDescent="0.25">
      <c r="A8" s="4">
        <v>7</v>
      </c>
      <c r="B8" s="4">
        <f t="shared" si="0"/>
        <v>735</v>
      </c>
      <c r="C8" s="4">
        <f t="shared" si="1"/>
        <v>882</v>
      </c>
      <c r="D8" s="4">
        <f t="shared" si="2"/>
        <v>1058.3999999999999</v>
      </c>
      <c r="E8" s="5">
        <f t="shared" si="3"/>
        <v>3800000</v>
      </c>
      <c r="F8" s="4">
        <f t="shared" si="4"/>
        <v>5170</v>
      </c>
      <c r="G8" s="4">
        <f t="shared" si="5"/>
        <v>4308</v>
      </c>
      <c r="H8" s="4">
        <f t="shared" si="6"/>
        <v>3590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735</v>
      </c>
      <c r="R8" s="2">
        <v>3800000</v>
      </c>
      <c r="S8" s="2"/>
    </row>
    <row r="9" spans="1:19" x14ac:dyDescent="0.25">
      <c r="A9" s="4">
        <v>8</v>
      </c>
      <c r="B9" s="4">
        <f t="shared" si="0"/>
        <v>650</v>
      </c>
      <c r="C9" s="4">
        <f t="shared" si="1"/>
        <v>780</v>
      </c>
      <c r="D9" s="4">
        <f t="shared" si="2"/>
        <v>936</v>
      </c>
      <c r="E9" s="5">
        <f t="shared" si="3"/>
        <v>4300000</v>
      </c>
      <c r="F9" s="78">
        <f t="shared" si="4"/>
        <v>6615</v>
      </c>
      <c r="G9" s="78">
        <f t="shared" si="5"/>
        <v>5513</v>
      </c>
      <c r="H9" s="78">
        <f t="shared" si="6"/>
        <v>4594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650</v>
      </c>
      <c r="R9" s="79">
        <v>4300000</v>
      </c>
      <c r="S9" s="2"/>
    </row>
    <row r="10" spans="1:19" x14ac:dyDescent="0.25">
      <c r="A10" s="4">
        <v>9</v>
      </c>
      <c r="B10" s="4">
        <f t="shared" si="0"/>
        <v>635</v>
      </c>
      <c r="C10" s="4">
        <f t="shared" si="1"/>
        <v>762</v>
      </c>
      <c r="D10" s="4">
        <f t="shared" si="2"/>
        <v>914.4</v>
      </c>
      <c r="E10" s="5">
        <f t="shared" si="3"/>
        <v>3800000</v>
      </c>
      <c r="F10" s="78">
        <f t="shared" si="4"/>
        <v>5984</v>
      </c>
      <c r="G10" s="78">
        <f t="shared" si="5"/>
        <v>4987</v>
      </c>
      <c r="H10" s="78">
        <f t="shared" si="6"/>
        <v>4156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635</v>
      </c>
      <c r="R10" s="79">
        <v>3800000</v>
      </c>
      <c r="S10" s="2"/>
    </row>
    <row r="11" spans="1:19" x14ac:dyDescent="0.25">
      <c r="A11" s="4">
        <v>10</v>
      </c>
      <c r="B11" s="4">
        <f t="shared" si="0"/>
        <v>630</v>
      </c>
      <c r="C11" s="4">
        <f t="shared" si="1"/>
        <v>756</v>
      </c>
      <c r="D11" s="4">
        <f t="shared" si="2"/>
        <v>907.19999999999993</v>
      </c>
      <c r="E11" s="5">
        <f t="shared" si="3"/>
        <v>5500000</v>
      </c>
      <c r="F11" s="4">
        <f t="shared" si="4"/>
        <v>8730</v>
      </c>
      <c r="G11" s="4">
        <f t="shared" si="5"/>
        <v>7275</v>
      </c>
      <c r="H11" s="4">
        <f t="shared" si="6"/>
        <v>6063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v>630</v>
      </c>
      <c r="R11" s="2">
        <v>5500000</v>
      </c>
      <c r="S11" s="2"/>
    </row>
    <row r="12" spans="1:19" x14ac:dyDescent="0.25">
      <c r="A12" s="4">
        <v>11</v>
      </c>
      <c r="B12" s="4">
        <f t="shared" si="0"/>
        <v>635</v>
      </c>
      <c r="C12" s="4">
        <f t="shared" si="1"/>
        <v>762</v>
      </c>
      <c r="D12" s="4">
        <f t="shared" si="2"/>
        <v>914.4</v>
      </c>
      <c r="E12" s="5">
        <f t="shared" si="3"/>
        <v>4000000</v>
      </c>
      <c r="F12" s="78">
        <f t="shared" si="4"/>
        <v>6299</v>
      </c>
      <c r="G12" s="78">
        <f t="shared" si="5"/>
        <v>5249</v>
      </c>
      <c r="H12" s="78">
        <f t="shared" si="6"/>
        <v>4374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635</v>
      </c>
      <c r="R12" s="79">
        <v>4000000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ref="Q13:Q15" si="12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600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628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754</v>
      </c>
      <c r="H29" s="10">
        <f>G29/G28</f>
        <v>1.2006369426751593</v>
      </c>
    </row>
    <row r="30" spans="1:19" s="10" customFormat="1" x14ac:dyDescent="0.25">
      <c r="F30" s="57" t="s">
        <v>73</v>
      </c>
      <c r="G30" s="57">
        <v>6000</v>
      </c>
    </row>
    <row r="31" spans="1:19" s="10" customFormat="1" x14ac:dyDescent="0.25">
      <c r="C31" s="75"/>
      <c r="D31" s="75"/>
      <c r="F31" s="75" t="s">
        <v>74</v>
      </c>
      <c r="G31" s="75">
        <f>G28*G30</f>
        <v>3768000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3391200</v>
      </c>
    </row>
    <row r="33" spans="3:7" s="10" customFormat="1" x14ac:dyDescent="0.25">
      <c r="C33" s="75"/>
      <c r="D33" s="75"/>
      <c r="F33" s="75" t="s">
        <v>25</v>
      </c>
      <c r="G33" s="75">
        <f>G31*80%</f>
        <v>3014400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2024-01-24T09:55:30Z</dcterms:modified>
</cp:coreProperties>
</file>