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Borivali West)\Snigdha Sachin Joshi\"/>
    </mc:Choice>
  </mc:AlternateContent>
  <xr:revisionPtr revIDLastSave="0" documentId="13_ncr:1_{FF169258-FF04-4DC2-A0CB-CF717B15EBE6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11" i="23" l="1"/>
  <c r="G31" i="4" l="1"/>
  <c r="Q2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<sst xmlns="http://schemas.openxmlformats.org/spreadsheetml/2006/main" count="129" uniqueCount="88">
  <si>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</si>
  <si>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</si>
  <si>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</si>
  <si>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</si>
  <si>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</si>
  <si>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</si>
  <si>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</si>
  <si>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</si>
  <si>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</si>
  <si>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</si>
  <si>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</si>
  <si>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</si>
  <si>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</si>
  <si>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</si>
  <si>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</si>
  <si>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</si>
  <si>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</si>
  <si>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</si>
  <si>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</si>
  <si>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</si>
  <si>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</si>
  <si>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</si>
  <si>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</si>
  <si>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</si>
  <si>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</si>
  <si>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</si>
  <si>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</si>
  <si>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</si>
  <si>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</si>
  <si>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</si>
  <si>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</si>
  <si>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</si>
  <si>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</si>
  <si>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</si>
  <si>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</si>
  <si>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</si>
  <si>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</si>
  <si>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</si>
  <si>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</si>
  <si>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</si>
  <si>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</si>
  <si>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</si>
  <si>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</si>
  <si>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</si>
  <si>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</si>
  <si>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</si>
  <si>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</si>
  <si>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</si>
  <si>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</si>
  <si>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</si>
  <si>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</si>
  <si>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</si>
  <si>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</si>
  <si>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</si>
  <si>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</si>
  <si>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</si>
  <si>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</si>
  <si>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</si>
  <si>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</si>
  <si>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</si>
  <si>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</si>
  <si>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</si>
  <si>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</si>
  <si>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</si>
  <si>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</si>
  <si>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</si>
  <si>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</si>
  <si>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</si>
  <si>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</si>
  <si>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</si>
  <si>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</si>
  <si>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</si>
  <si>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</si>
  <si>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</si>
  <si>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</si>
  <si>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</si>
  <si>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</si>
  <si>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</si>
  <si>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</si>
  <si>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</si>
  <si>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</si>
  <si>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</si>
  <si>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</si>
  <si>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31.03.2021</t>
  </si>
  <si>
    <t>RERA CA</t>
  </si>
  <si>
    <t>IGR-05.01.24</t>
  </si>
  <si>
    <t>IGR-10.01.24</t>
  </si>
  <si>
    <t>ACA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</si>
</sst>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BE9B98-CBA0-4838-AE36-6BA07758C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ADD085-E449-4784-A4EE-DEBEE5BF7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420860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67AD2C-8599-4E7B-B2DA-62F8A50EB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12860" cy="8764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268439</xdr:colOff>
      <xdr:row>48</xdr:row>
      <xdr:rowOff>77414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2818E6-6DA9-4ACA-8D07-D40E57C3E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460439" cy="8697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459221</xdr:colOff>
      <xdr:row>45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C66AEF-4FF8-4FDD-89C4-1525C76E5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80021" cy="872611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573537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69F829-65AD-4616-ADFC-8D569DB71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94337" cy="88213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554739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EAEDAF-7C09-49EA-BFCB-ACD71CC1D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404339" cy="889759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182957</xdr:colOff>
      <xdr:row>43</xdr:row>
      <xdr:rowOff>163091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6B9C3F-E2DC-436F-8B2D-64513546A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03757" cy="83545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2024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19"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C17" sqref="C17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26300</v>
      </c>
      <c r="D3" s="24" t="s">
        <v>75</v>
      </c>
      <c r="E3" s="6" t="s">
        <v>87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23600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E11">
        <f>72.95*10.764</f>
        <v>785.23379999999997</v>
      </c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2700</v>
      </c>
      <c r="D13" s="24"/>
      <c r="F13" s="19"/>
    </row>
    <row r="14" spans="1:6" x14ac:dyDescent="0.25">
      <c r="A14" s="16" t="s">
        <v>15</v>
      </c>
      <c r="B14" s="20"/>
      <c r="C14" s="21">
        <f>C5</f>
        <v>23600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26300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785</v>
      </c>
      <c r="D18" s="26"/>
      <c r="F18" s="19"/>
    </row>
    <row r="19" spans="1:6" x14ac:dyDescent="0.25">
      <c r="A19" s="16" t="s">
        <v>73</v>
      </c>
      <c r="B19" s="6"/>
      <c r="C19" s="32">
        <f>C18*C16</f>
        <v>20645500</v>
      </c>
      <c r="D19" s="33"/>
      <c r="E19" s="70"/>
      <c r="F19" s="34"/>
    </row>
    <row r="20" spans="1:6" x14ac:dyDescent="0.25">
      <c r="A20" s="16" t="s">
        <v>24</v>
      </c>
      <c r="C20" s="35">
        <f>C19*90%</f>
        <v>18580950</v>
      </c>
      <c r="D20" s="32"/>
      <c r="F20" s="19"/>
    </row>
    <row r="21" spans="1:6" x14ac:dyDescent="0.25">
      <c r="A21" s="16" t="s">
        <v>25</v>
      </c>
      <c r="C21" s="35">
        <f>C19*80%</f>
        <v>16516400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2119500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43011.458333333336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G31" sqref="G3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917.95391999999993</v>
      </c>
      <c r="C2" s="4">
        <f t="shared" ref="C2:C16" si="1">B2*1.2</f>
        <v>1101.5447039999999</v>
      </c>
      <c r="D2" s="4">
        <f t="shared" ref="D2:D16" si="2">C2*1.2</f>
        <v>1321.8536447999998</v>
      </c>
      <c r="E2" s="5">
        <f t="shared" ref="E2:E16" si="3">R2</f>
        <v>24107240</v>
      </c>
      <c r="F2" s="78">
        <f t="shared" ref="F2:F15" si="4">ROUND((E2/B2),0)</f>
        <v>26262</v>
      </c>
      <c r="G2" s="78">
        <f t="shared" ref="G2:G15" si="5">ROUND((E2/C2),0)</f>
        <v>21885</v>
      </c>
      <c r="H2" s="78">
        <f t="shared" ref="H2:H15" si="6">ROUND((E2/D2),0)</f>
        <v>18237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f>85.28*10.764</f>
        <v>917.95391999999993</v>
      </c>
      <c r="R2" s="79">
        <v>24107240</v>
      </c>
      <c r="S2" s="79" t="s">
        <v>86</v>
      </c>
    </row>
    <row r="3" spans="1:19" x14ac:dyDescent="0.25">
      <c r="A3" s="4">
        <v>2</v>
      </c>
      <c r="B3" s="4">
        <f t="shared" si="0"/>
        <v>1113</v>
      </c>
      <c r="C3" s="4">
        <f t="shared" si="1"/>
        <v>1335.6</v>
      </c>
      <c r="D3" s="4">
        <f t="shared" si="2"/>
        <v>1602.7199999999998</v>
      </c>
      <c r="E3" s="5">
        <f t="shared" si="3"/>
        <v>36444364</v>
      </c>
      <c r="F3" s="4">
        <f t="shared" si="4"/>
        <v>32744</v>
      </c>
      <c r="G3" s="4">
        <f t="shared" si="5"/>
        <v>27287</v>
      </c>
      <c r="H3" s="4">
        <f t="shared" si="6"/>
        <v>22739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1113</v>
      </c>
      <c r="R3" s="2">
        <v>36444364</v>
      </c>
      <c r="S3" s="2" t="s">
        <v>85</v>
      </c>
    </row>
    <row r="4" spans="1:19" x14ac:dyDescent="0.25">
      <c r="A4" s="4">
        <v>3</v>
      </c>
      <c r="B4" s="4">
        <f t="shared" si="0"/>
        <v>680</v>
      </c>
      <c r="C4" s="4">
        <f t="shared" si="1"/>
        <v>816</v>
      </c>
      <c r="D4" s="4">
        <f t="shared" si="2"/>
        <v>979.19999999999993</v>
      </c>
      <c r="E4" s="5">
        <f t="shared" si="3"/>
        <v>21200000</v>
      </c>
      <c r="F4" s="80">
        <f t="shared" si="4"/>
        <v>31176</v>
      </c>
      <c r="G4" s="80">
        <f t="shared" si="5"/>
        <v>25980</v>
      </c>
      <c r="H4" s="80">
        <f t="shared" si="6"/>
        <v>21650</v>
      </c>
      <c r="I4" s="80">
        <f t="shared" si="7"/>
        <v>0</v>
      </c>
      <c r="J4" s="80">
        <f t="shared" si="8"/>
        <v>0</v>
      </c>
      <c r="K4" s="81"/>
      <c r="L4" s="81"/>
      <c r="M4" s="81"/>
      <c r="N4" s="81"/>
      <c r="O4" s="81">
        <v>0</v>
      </c>
      <c r="P4" s="81">
        <f t="shared" si="9"/>
        <v>0</v>
      </c>
      <c r="Q4" s="81">
        <v>680</v>
      </c>
      <c r="R4" s="82">
        <v>21200000</v>
      </c>
      <c r="S4" s="2"/>
    </row>
    <row r="5" spans="1:19" x14ac:dyDescent="0.25">
      <c r="A5" s="4">
        <v>4</v>
      </c>
      <c r="B5" s="4">
        <f t="shared" si="0"/>
        <v>630</v>
      </c>
      <c r="C5" s="4">
        <f t="shared" si="1"/>
        <v>756</v>
      </c>
      <c r="D5" s="4">
        <f t="shared" si="2"/>
        <v>907.19999999999993</v>
      </c>
      <c r="E5" s="5">
        <f t="shared" si="3"/>
        <v>19000000</v>
      </c>
      <c r="F5" s="78">
        <f t="shared" si="4"/>
        <v>30159</v>
      </c>
      <c r="G5" s="78">
        <f t="shared" si="5"/>
        <v>25132</v>
      </c>
      <c r="H5" s="78">
        <f t="shared" si="6"/>
        <v>20944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630</v>
      </c>
      <c r="R5" s="79">
        <v>19000000</v>
      </c>
      <c r="S5" s="2"/>
    </row>
    <row r="6" spans="1:19" x14ac:dyDescent="0.25">
      <c r="A6" s="4">
        <v>5</v>
      </c>
      <c r="B6" s="4">
        <f t="shared" si="0"/>
        <v>680</v>
      </c>
      <c r="C6" s="4">
        <f t="shared" si="1"/>
        <v>816</v>
      </c>
      <c r="D6" s="4">
        <f t="shared" si="2"/>
        <v>979.19999999999993</v>
      </c>
      <c r="E6" s="5">
        <f t="shared" si="3"/>
        <v>22000000</v>
      </c>
      <c r="F6" s="80">
        <f t="shared" si="4"/>
        <v>32353</v>
      </c>
      <c r="G6" s="80">
        <f t="shared" si="5"/>
        <v>26961</v>
      </c>
      <c r="H6" s="80">
        <f t="shared" si="6"/>
        <v>22467</v>
      </c>
      <c r="I6" s="80">
        <f t="shared" si="7"/>
        <v>0</v>
      </c>
      <c r="J6" s="80">
        <f t="shared" si="8"/>
        <v>0</v>
      </c>
      <c r="K6" s="81"/>
      <c r="L6" s="81"/>
      <c r="M6" s="81"/>
      <c r="N6" s="81"/>
      <c r="O6" s="81">
        <v>0</v>
      </c>
      <c r="P6" s="81">
        <f t="shared" si="9"/>
        <v>0</v>
      </c>
      <c r="Q6" s="81">
        <v>680</v>
      </c>
      <c r="R6" s="82">
        <v>22000000</v>
      </c>
      <c r="S6" s="2"/>
    </row>
    <row r="7" spans="1:19" x14ac:dyDescent="0.25">
      <c r="A7" s="4">
        <v>6</v>
      </c>
      <c r="B7" s="4">
        <f t="shared" si="0"/>
        <v>680</v>
      </c>
      <c r="C7" s="4">
        <f t="shared" si="1"/>
        <v>816</v>
      </c>
      <c r="D7" s="4">
        <f t="shared" si="2"/>
        <v>979.19999999999993</v>
      </c>
      <c r="E7" s="5">
        <f t="shared" si="3"/>
        <v>20600000</v>
      </c>
      <c r="F7" s="78">
        <f t="shared" si="4"/>
        <v>30294</v>
      </c>
      <c r="G7" s="78">
        <f t="shared" si="5"/>
        <v>25245</v>
      </c>
      <c r="H7" s="78">
        <f t="shared" si="6"/>
        <v>21038</v>
      </c>
      <c r="I7" s="78">
        <f t="shared" si="7"/>
        <v>0</v>
      </c>
      <c r="J7" s="78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680</v>
      </c>
      <c r="R7" s="79">
        <v>20600000</v>
      </c>
      <c r="S7" s="2"/>
    </row>
    <row r="8" spans="1:19" x14ac:dyDescent="0.25">
      <c r="A8" s="4">
        <v>7</v>
      </c>
      <c r="B8" s="4">
        <f t="shared" si="0"/>
        <v>624</v>
      </c>
      <c r="C8" s="4">
        <f t="shared" si="1"/>
        <v>748.8</v>
      </c>
      <c r="D8" s="4">
        <f t="shared" si="2"/>
        <v>898.56</v>
      </c>
      <c r="E8" s="5">
        <f t="shared" si="3"/>
        <v>16600000</v>
      </c>
      <c r="F8" s="78">
        <f t="shared" si="4"/>
        <v>26603</v>
      </c>
      <c r="G8" s="78">
        <f t="shared" si="5"/>
        <v>22169</v>
      </c>
      <c r="H8" s="78">
        <f t="shared" si="6"/>
        <v>18474</v>
      </c>
      <c r="I8" s="78">
        <f t="shared" si="7"/>
        <v>0</v>
      </c>
      <c r="J8" s="78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624</v>
      </c>
      <c r="R8" s="79">
        <v>16600000</v>
      </c>
      <c r="S8" s="2"/>
    </row>
    <row r="9" spans="1:19" x14ac:dyDescent="0.25">
      <c r="A9" s="4">
        <v>8</v>
      </c>
      <c r="B9" s="4">
        <f t="shared" si="0"/>
        <v>785</v>
      </c>
      <c r="C9" s="4">
        <f t="shared" si="1"/>
        <v>942</v>
      </c>
      <c r="D9" s="4">
        <f t="shared" si="2"/>
        <v>1130.3999999999999</v>
      </c>
      <c r="E9" s="5">
        <f t="shared" si="3"/>
        <v>21200000</v>
      </c>
      <c r="F9" s="78">
        <f t="shared" si="4"/>
        <v>27006</v>
      </c>
      <c r="G9" s="78">
        <f t="shared" si="5"/>
        <v>22505</v>
      </c>
      <c r="H9" s="78">
        <f t="shared" si="6"/>
        <v>18754</v>
      </c>
      <c r="I9" s="78">
        <f t="shared" si="7"/>
        <v>0</v>
      </c>
      <c r="J9" s="78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v>785</v>
      </c>
      <c r="R9" s="79">
        <v>21200000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ref="Q4:Q10" si="10">P10/1.2</f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74</v>
      </c>
      <c r="D28" s="72" t="s">
        <v>83</v>
      </c>
      <c r="F28" s="57" t="s">
        <v>84</v>
      </c>
      <c r="G28" s="57">
        <v>785</v>
      </c>
    </row>
    <row r="29" spans="1:19" s="10" customFormat="1" x14ac:dyDescent="0.25">
      <c r="C29" s="72" t="s">
        <v>1</v>
      </c>
      <c r="D29" s="72">
        <v>16954352</v>
      </c>
      <c r="F29" s="57" t="s">
        <v>71</v>
      </c>
      <c r="G29" s="57">
        <v>864</v>
      </c>
      <c r="H29" s="10">
        <f>G29/G28</f>
        <v>1.1006369426751592</v>
      </c>
    </row>
    <row r="30" spans="1:19" s="10" customFormat="1" x14ac:dyDescent="0.25">
      <c r="F30" s="57" t="s">
        <v>72</v>
      </c>
      <c r="G30" s="57">
        <v>26300</v>
      </c>
    </row>
    <row r="31" spans="1:19" s="10" customFormat="1" x14ac:dyDescent="0.25">
      <c r="C31" s="75"/>
      <c r="D31" s="75"/>
      <c r="F31" s="75" t="s">
        <v>73</v>
      </c>
      <c r="G31" s="75">
        <f>G28*G30</f>
        <v>20645500</v>
      </c>
      <c r="H31" s="10">
        <f>G31/D29</f>
        <v>1.217710945248748</v>
      </c>
    </row>
    <row r="32" spans="1:19" s="10" customFormat="1" x14ac:dyDescent="0.25">
      <c r="C32" s="75"/>
      <c r="D32" s="75"/>
      <c r="F32" s="75" t="s">
        <v>24</v>
      </c>
      <c r="G32" s="75">
        <f>G31*90%</f>
        <v>18580950</v>
      </c>
    </row>
    <row r="33" spans="3:7" s="10" customFormat="1" x14ac:dyDescent="0.25">
      <c r="C33" s="75"/>
      <c r="D33" s="75"/>
      <c r="F33" s="75" t="s">
        <v>25</v>
      </c>
      <c r="G33" s="75">
        <f>G31*80%</f>
        <v>16516400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2024-01-17T10:25:03Z</dcterms:modified>
</cp:coreProperties>
</file>