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Imamsab Babulal Shekh\"/>
    </mc:Choice>
  </mc:AlternateContent>
  <xr:revisionPtr revIDLastSave="0" documentId="13_ncr:1_{B3498900-2E98-4CEC-B463-E1AB8206C81E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21" i="4" l="1"/>
  <c r="Q19" i="4"/>
  <c r="I21" i="4"/>
  <c r="F21" i="4" s="1"/>
  <c r="J19" i="4"/>
  <c r="Q12" i="4" l="1"/>
  <c r="P12" i="4"/>
  <c r="P11" i="4"/>
  <c r="Q11" i="4" s="1"/>
  <c r="Q10" i="4"/>
  <c r="P10" i="4"/>
  <c r="P9" i="4"/>
  <c r="Q9" i="4" s="1"/>
  <c r="Q8" i="4"/>
  <c r="P8" i="4"/>
  <c r="P7" i="4"/>
  <c r="P6" i="4"/>
  <c r="P5" i="4"/>
  <c r="Q4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<sst xmlns="http://schemas.openxmlformats.org/spreadsheetml/2006/main" count="125" uniqueCount="22">
  <si>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</si>
  <si>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</si>
  <si>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</si>
  <si>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</si>
  <si>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</si>
  <si>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</si>
  <si>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</si>
  <si>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</si>
  <si>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</si>
  <si>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</si>
  <si>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</si>
  <si>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</si>
  <si>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</si>
  <si>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1104, 11th floor, bldg. no. 7, code no. 603,. Morwadi pune</t>
  </si>
  <si>
    <t>ca</t>
  </si>
  <si>
    <t>rate</t>
  </si>
  <si>
    <t>fmv</t>
  </si>
  <si>
    <t>mhada - 50,24,800</t>
  </si>
  <si>
    <t>bua - property tax</t>
  </si>
  <si>
    <t>mca</t>
  </si>
  <si>
    <t>sold out</t>
  </si>
  <si>
    <t>yoc - 2018-site info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</si>
</sst>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BAD5F1-BBE1-4D8A-B4A1-8701565BD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20</xdr:col>
      <xdr:colOff>601775</xdr:colOff>
      <xdr:row>38</xdr:row>
      <xdr:rowOff>10377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6F7FE8-0875-45FD-AB9D-4CEF35804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2184175" cy="610637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364213</xdr:colOff>
      <xdr:row>45</xdr:row>
      <xdr:rowOff>96433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BFFE1A-F770-475E-8418-6EC24CAB5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213813" cy="8478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26</xdr:col>
      <xdr:colOff>545128</xdr:colOff>
      <xdr:row>44</xdr:row>
      <xdr:rowOff>115413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081FF3-E328-492C-8C78-B8BB8ECCE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5785128" cy="797353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126310</xdr:colOff>
      <xdr:row>50</xdr:row>
      <xdr:rowOff>144038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23CA52-B748-4B46-BDD7-E554F3339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7804710" cy="833553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30</xdr:col>
      <xdr:colOff>192569</xdr:colOff>
      <xdr:row>32</xdr:row>
      <xdr:rowOff>143746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B5CC1D-28EC-49AA-9CED-81675CD7C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4822969" cy="62397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E24" sqref="E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712</v>
      </c>
      <c r="C2" s="4">
        <f>B2*1.2</f>
        <v>854.4</v>
      </c>
      <c r="D2" s="4">
        <f t="shared" ref="D2:D13" si="2">C2*1.2</f>
        <v>1025.28</v>
      </c>
      <c r="E2" s="5">
        <f t="shared" ref="E2:E13" si="3">R2</f>
        <v>8000000</v>
      </c>
      <c r="F2" s="10">
        <f t="shared" ref="F2:F13" si="4">ROUND((E2/B2),0)</f>
        <v>11236</v>
      </c>
      <c r="G2" s="10">
        <f t="shared" ref="G2:G13" si="5">ROUND((E2/C2),0)</f>
        <v>9363</v>
      </c>
      <c r="H2" s="10">
        <f t="shared" ref="H2:H13" si="6">ROUND((E2/D2),0)</f>
        <v>7803</v>
      </c>
      <c r="I2" s="4" t="e">
        <f>#REF!</f>
        <v>#REF!</v>
      </c>
      <c r="J2" s="4" t="str">
        <f t="shared" ref="J2:J13" si="7">S2</f>
        <v>sold out</v>
      </c>
      <c r="O2">
        <v>0</v>
      </c>
      <c r="P2">
        <f t="shared" ref="P2:P12" si="8">O2/1.2</f>
        <v>0</v>
      </c>
      <c r="Q2">
        <v>712</v>
      </c>
      <c r="R2" s="2">
        <v>8000000</v>
      </c>
      <c r="S2" s="11" t="s">
        <v>20</v>
      </c>
      <c r="T2" s="8"/>
    </row>
    <row r="3" spans="1:20" x14ac:dyDescent="0.25">
      <c r="A3" s="4">
        <f t="shared" si="0"/>
        <v>0</v>
      </c>
      <c r="B3" s="4">
        <f t="shared" si="1"/>
        <v>711</v>
      </c>
      <c r="C3" s="4">
        <f t="shared" ref="C3:C15" si="9">B3*1.2</f>
        <v>853.19999999999993</v>
      </c>
      <c r="D3" s="4">
        <f t="shared" si="2"/>
        <v>1023.8399999999999</v>
      </c>
      <c r="E3" s="5">
        <f t="shared" si="3"/>
        <v>7500000</v>
      </c>
      <c r="F3" s="15">
        <f t="shared" si="4"/>
        <v>10549</v>
      </c>
      <c r="G3" s="10">
        <f t="shared" si="5"/>
        <v>8790</v>
      </c>
      <c r="H3" s="10">
        <f t="shared" si="6"/>
        <v>7325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711</v>
      </c>
      <c r="R3" s="2">
        <v>7500000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781.25</v>
      </c>
      <c r="C4" s="4">
        <f t="shared" si="9"/>
        <v>937.5</v>
      </c>
      <c r="D4" s="4">
        <f t="shared" si="2"/>
        <v>1125</v>
      </c>
      <c r="E4" s="5">
        <f t="shared" si="3"/>
        <v>7550000</v>
      </c>
      <c r="F4" s="15">
        <f t="shared" si="4"/>
        <v>9664</v>
      </c>
      <c r="G4" s="10">
        <f t="shared" si="5"/>
        <v>8053</v>
      </c>
      <c r="H4" s="10">
        <f t="shared" si="6"/>
        <v>6711</v>
      </c>
      <c r="I4" s="4" t="e">
        <f>#REF!</f>
        <v>#REF!</v>
      </c>
      <c r="J4" s="4">
        <f t="shared" si="7"/>
        <v>0</v>
      </c>
      <c r="O4">
        <v>1125</v>
      </c>
      <c r="P4">
        <f t="shared" si="8"/>
        <v>937.5</v>
      </c>
      <c r="Q4">
        <f t="shared" ref="Q2:Q12" si="10">P4/1.2</f>
        <v>781.25</v>
      </c>
      <c r="R4" s="2">
        <v>7550000</v>
      </c>
      <c r="S4" s="8"/>
      <c r="T4" s="8"/>
    </row>
    <row r="5" spans="1:20" x14ac:dyDescent="0.25">
      <c r="A5" s="4">
        <f t="shared" si="0"/>
        <v>0</v>
      </c>
      <c r="B5" s="4">
        <f t="shared" si="1"/>
        <v>750</v>
      </c>
      <c r="C5" s="4">
        <f t="shared" si="9"/>
        <v>900</v>
      </c>
      <c r="D5" s="4">
        <f t="shared" si="2"/>
        <v>1080</v>
      </c>
      <c r="E5" s="5">
        <f t="shared" si="3"/>
        <v>8100000</v>
      </c>
      <c r="F5" s="10">
        <f t="shared" si="4"/>
        <v>10800</v>
      </c>
      <c r="G5" s="10">
        <f t="shared" si="5"/>
        <v>9000</v>
      </c>
      <c r="H5" s="10">
        <f t="shared" si="6"/>
        <v>7500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750</v>
      </c>
      <c r="R5" s="2">
        <v>8100000</v>
      </c>
      <c r="S5" s="8"/>
      <c r="T5" s="8"/>
    </row>
    <row r="6" spans="1:20" x14ac:dyDescent="0.25">
      <c r="A6" s="4">
        <f t="shared" si="0"/>
        <v>0</v>
      </c>
      <c r="B6" s="4">
        <f t="shared" si="1"/>
        <v>750</v>
      </c>
      <c r="C6" s="4">
        <f t="shared" si="9"/>
        <v>900</v>
      </c>
      <c r="D6" s="4">
        <f t="shared" si="2"/>
        <v>1080</v>
      </c>
      <c r="E6" s="5">
        <f t="shared" si="3"/>
        <v>7500000</v>
      </c>
      <c r="F6" s="10">
        <f t="shared" si="4"/>
        <v>10000</v>
      </c>
      <c r="G6" s="10">
        <f t="shared" si="5"/>
        <v>8333</v>
      </c>
      <c r="H6" s="10">
        <f t="shared" si="6"/>
        <v>6944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750</v>
      </c>
      <c r="R6" s="2">
        <v>7500000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814</v>
      </c>
      <c r="C7" s="4">
        <f t="shared" si="9"/>
        <v>976.8</v>
      </c>
      <c r="D7" s="4">
        <f t="shared" si="2"/>
        <v>1172.1599999999999</v>
      </c>
      <c r="E7" s="5">
        <f t="shared" si="3"/>
        <v>6500000</v>
      </c>
      <c r="F7" s="15">
        <f t="shared" si="4"/>
        <v>7985</v>
      </c>
      <c r="G7" s="10">
        <f t="shared" si="5"/>
        <v>6654</v>
      </c>
      <c r="H7" s="10">
        <f t="shared" si="6"/>
        <v>5545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814</v>
      </c>
      <c r="R7" s="2">
        <v>6500000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6:24" x14ac:dyDescent="0.25">
      <c r="H18" t="s">
        <v>13</v>
      </c>
    </row>
    <row r="19" spans="6:24" x14ac:dyDescent="0.25">
      <c r="H19" t="s">
        <v>14</v>
      </c>
      <c r="I19">
        <v>707</v>
      </c>
      <c r="J19">
        <f>65.66*10.764</f>
        <v>706.76423999999997</v>
      </c>
      <c r="O19" t="s">
        <v>18</v>
      </c>
      <c r="P19">
        <v>854</v>
      </c>
      <c r="Q19">
        <f>P19/I19</f>
        <v>1.2079207920792079</v>
      </c>
    </row>
    <row r="20" spans="6:24" x14ac:dyDescent="0.25">
      <c r="H20" t="s">
        <v>15</v>
      </c>
      <c r="I20">
        <v>8000</v>
      </c>
    </row>
    <row r="21" spans="6:24" x14ac:dyDescent="0.25">
      <c r="F21" s="7">
        <f>I21*80%</f>
        <v>4524800</v>
      </c>
      <c r="H21" t="s">
        <v>16</v>
      </c>
      <c r="I21">
        <f>I20*I19</f>
        <v>5656000</v>
      </c>
      <c r="O21" t="s">
        <v>19</v>
      </c>
      <c r="P21">
        <f>760-P26</f>
        <v>760</v>
      </c>
    </row>
    <row r="22" spans="6:24" x14ac:dyDescent="0.25">
      <c r="G22" s="6"/>
      <c r="H22" s="6"/>
    </row>
    <row r="24" spans="6:24" x14ac:dyDescent="0.25">
      <c r="P24" s="11"/>
      <c r="Q24" s="11"/>
      <c r="R24" s="13"/>
      <c r="T24" s="11"/>
      <c r="U24" s="11"/>
      <c r="V24" s="11"/>
      <c r="W24" s="11"/>
      <c r="X24" s="11"/>
    </row>
    <row r="25" spans="6:24" x14ac:dyDescent="0.25">
      <c r="H25" t="s">
        <v>17</v>
      </c>
      <c r="P25" s="11"/>
      <c r="Q25" s="14"/>
      <c r="R25" s="14"/>
      <c r="T25" s="14"/>
      <c r="U25" s="14"/>
      <c r="V25" s="11"/>
      <c r="W25" s="11"/>
      <c r="X25" s="11"/>
    </row>
    <row r="26" spans="6:24" x14ac:dyDescent="0.25">
      <c r="H26" t="s">
        <v>21</v>
      </c>
      <c r="P26" s="11"/>
      <c r="Q26" s="11"/>
      <c r="R26" s="11"/>
      <c r="T26" s="11"/>
      <c r="U26" s="11"/>
      <c r="V26" s="11"/>
      <c r="W26" s="11"/>
      <c r="X26" s="11"/>
    </row>
    <row r="27" spans="6:24" x14ac:dyDescent="0.25"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0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2024-01-23T05:34:33Z</dcterms:modified>
</cp:coreProperties>
</file>