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rakash Hanumanta Gosavi\"/>
    </mc:Choice>
  </mc:AlternateContent>
  <xr:revisionPtr revIDLastSave="0" documentId="13_ncr:1_{7E1D70D0-2E1A-49BF-9B61-B5B4ECB96A2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2" i="4" l="1"/>
  <c r="Q7" i="4"/>
  <c r="Q10" i="4"/>
  <c r="Q9" i="4"/>
  <c r="Q8" i="4"/>
  <c r="H20" i="4" l="1"/>
  <c r="H28" i="4"/>
  <c r="P12" i="4" l="1"/>
  <c r="P11" i="4"/>
  <c r="P10" i="4"/>
  <c r="P9" i="4"/>
  <c r="P8" i="4"/>
  <c r="P7" i="4"/>
  <c r="P6" i="4"/>
  <c r="P5" i="4"/>
  <c r="Q4" i="4"/>
  <c r="Q3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<sst xmlns="http://schemas.openxmlformats.org/spreadsheetml/2006/main" count="160" uniqueCount="29">
  <si>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</si>
  <si>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</si>
  <si>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</si>
  <si>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</si>
  <si>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</si>
  <si>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</si>
  <si>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</si>
  <si>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</si>
  <si>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</si>
  <si>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</si>
  <si>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</si>
  <si>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</si>
  <si>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</si>
  <si>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f. no. 610, 6th floor, panvelkar homes, </t>
  </si>
  <si>
    <t>ca</t>
  </si>
  <si>
    <t>rate</t>
  </si>
  <si>
    <t>fmv</t>
  </si>
  <si>
    <t>agreement  - 19.12.23</t>
  </si>
  <si>
    <t>av</t>
  </si>
  <si>
    <t>sd</t>
  </si>
  <si>
    <t>rd</t>
  </si>
  <si>
    <t>bv</t>
  </si>
  <si>
    <t>oc - 2016</t>
  </si>
  <si>
    <t>mca</t>
  </si>
  <si>
    <t>23 to 25 lakhs</t>
  </si>
  <si>
    <t>05.01.24</t>
  </si>
  <si>
    <t>17.03.23</t>
  </si>
  <si>
    <t>20.03.23</t>
  </si>
  <si>
    <t>29.08.23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</si>
</sst>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259423</xdr:colOff>
      <xdr:row>44</xdr:row>
      <xdr:rowOff>86843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37FCD1-0786-453A-A7E7-6522895CE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09023" cy="801164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145107</xdr:colOff>
      <xdr:row>43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B3C1CD-799E-4D73-9779-5E52915F8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994707" cy="80973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116273</xdr:colOff>
      <xdr:row>35</xdr:row>
      <xdr:rowOff>58062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F4FC0E-C543-4892-9A40-346E0FF6E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137073" cy="65350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335634</xdr:colOff>
      <xdr:row>50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A0B9BD-9E3A-42B5-B4AE-A919DA2F9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185234" cy="8402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478529</xdr:colOff>
      <xdr:row>45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18F444-6BF4-40D8-9DC1-87DCA33CE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328129" cy="8440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364213</xdr:colOff>
      <xdr:row>44</xdr:row>
      <xdr:rowOff>124939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2DF145-6503-4E3C-A8E3-324A434DF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13813" cy="79830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345160</xdr:colOff>
      <xdr:row>52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1F8C94-8E3B-4606-B6F7-24D9324DE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194760" cy="8735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263980-5210-40EF-BAB5-96D0EAA0D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836C5E-7D2F-45D4-B49B-CFB25B3AD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4FECF4-BCD5-4E55-A6F5-8C6C9D06E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4FD7-7611-4CAF-AE57-32BC9A272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20" sqref="E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470</v>
      </c>
      <c r="C2" s="4">
        <f>B2*1.2</f>
        <v>564</v>
      </c>
      <c r="D2" s="4">
        <f t="shared" ref="D2:D13" si="2">C2*1.2</f>
        <v>676.8</v>
      </c>
      <c r="E2" s="16">
        <f t="shared" ref="E2:E13" si="3">R2</f>
        <v>3000000</v>
      </c>
      <c r="F2" s="10">
        <f t="shared" ref="F2:F13" si="4">ROUND((E2/B2),0)</f>
        <v>6383</v>
      </c>
      <c r="G2" s="10">
        <f t="shared" ref="G2:G13" si="5">ROUND((E2/C2),0)</f>
        <v>5319</v>
      </c>
      <c r="H2" s="10">
        <f t="shared" ref="H2:H13" si="6">ROUND((E2/D2),0)</f>
        <v>4433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" si="8">O2/1.2</f>
        <v>0</v>
      </c>
      <c r="Q2">
        <v>470</v>
      </c>
      <c r="R2" s="2">
        <v>3000000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375</v>
      </c>
      <c r="C3" s="4">
        <f t="shared" ref="C3:C15" si="9">B3*1.2</f>
        <v>450</v>
      </c>
      <c r="D3" s="4">
        <f t="shared" si="2"/>
        <v>540</v>
      </c>
      <c r="E3" s="16">
        <f t="shared" si="3"/>
        <v>1850000</v>
      </c>
      <c r="F3" s="10">
        <f t="shared" si="4"/>
        <v>4933</v>
      </c>
      <c r="G3" s="10">
        <f t="shared" si="5"/>
        <v>4111</v>
      </c>
      <c r="H3" s="10">
        <f t="shared" si="6"/>
        <v>3426</v>
      </c>
      <c r="I3" s="4" t="e">
        <f>#REF!</f>
        <v>#REF!</v>
      </c>
      <c r="J3" s="4">
        <f t="shared" si="7"/>
        <v>0</v>
      </c>
      <c r="O3">
        <v>0</v>
      </c>
      <c r="P3">
        <v>450</v>
      </c>
      <c r="Q3">
        <f t="shared" ref="Q2:Q12" si="10">P3/1.2</f>
        <v>375</v>
      </c>
      <c r="R3" s="2">
        <v>1850000</v>
      </c>
      <c r="S3" s="8"/>
      <c r="T3" s="8"/>
    </row>
    <row r="4" spans="1:20" x14ac:dyDescent="0.25">
      <c r="A4" s="4">
        <f t="shared" si="0"/>
        <v>0</v>
      </c>
      <c r="B4" s="4">
        <f t="shared" si="1"/>
        <v>368.33333333333337</v>
      </c>
      <c r="C4" s="4">
        <f t="shared" si="9"/>
        <v>442.00000000000006</v>
      </c>
      <c r="D4" s="4">
        <f t="shared" si="2"/>
        <v>530.40000000000009</v>
      </c>
      <c r="E4" s="16">
        <f t="shared" si="3"/>
        <v>2500000</v>
      </c>
      <c r="F4" s="10">
        <f t="shared" si="4"/>
        <v>6787</v>
      </c>
      <c r="G4" s="10">
        <f t="shared" si="5"/>
        <v>5656</v>
      </c>
      <c r="H4" s="10">
        <f t="shared" si="6"/>
        <v>4713</v>
      </c>
      <c r="I4" s="4" t="e">
        <f>#REF!</f>
        <v>#REF!</v>
      </c>
      <c r="J4" s="4">
        <f t="shared" si="7"/>
        <v>0</v>
      </c>
      <c r="O4">
        <v>0</v>
      </c>
      <c r="P4">
        <v>442</v>
      </c>
      <c r="Q4">
        <f t="shared" si="10"/>
        <v>368.33333333333337</v>
      </c>
      <c r="R4" s="2">
        <v>2500000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435</v>
      </c>
      <c r="C5" s="4">
        <f t="shared" si="9"/>
        <v>522</v>
      </c>
      <c r="D5" s="4">
        <f t="shared" si="2"/>
        <v>626.4</v>
      </c>
      <c r="E5" s="16">
        <f t="shared" si="3"/>
        <v>2100000</v>
      </c>
      <c r="F5" s="10">
        <f t="shared" si="4"/>
        <v>4828</v>
      </c>
      <c r="G5" s="10">
        <f t="shared" si="5"/>
        <v>4023</v>
      </c>
      <c r="H5" s="10">
        <f t="shared" si="6"/>
        <v>3352</v>
      </c>
      <c r="I5" s="4" t="e">
        <f>#REF!</f>
        <v>#REF!</v>
      </c>
      <c r="J5" s="4">
        <f t="shared" si="7"/>
        <v>0</v>
      </c>
      <c r="O5">
        <v>0</v>
      </c>
      <c r="P5">
        <f t="shared" ref="P5:P12" si="11">O5/1.2</f>
        <v>0</v>
      </c>
      <c r="Q5">
        <v>435</v>
      </c>
      <c r="R5" s="2">
        <v>2100000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382</v>
      </c>
      <c r="C6" s="4">
        <f t="shared" si="9"/>
        <v>458.4</v>
      </c>
      <c r="D6" s="4">
        <f t="shared" si="2"/>
        <v>550.07999999999993</v>
      </c>
      <c r="E6" s="16">
        <f t="shared" si="3"/>
        <v>2150000</v>
      </c>
      <c r="F6" s="10">
        <f t="shared" si="4"/>
        <v>5628</v>
      </c>
      <c r="G6" s="10">
        <f t="shared" si="5"/>
        <v>4690</v>
      </c>
      <c r="H6" s="10">
        <f t="shared" si="6"/>
        <v>3909</v>
      </c>
      <c r="I6" s="4" t="e">
        <f>#REF!</f>
        <v>#REF!</v>
      </c>
      <c r="J6" s="4">
        <f t="shared" si="7"/>
        <v>0</v>
      </c>
      <c r="O6">
        <v>0</v>
      </c>
      <c r="P6">
        <f t="shared" si="11"/>
        <v>0</v>
      </c>
      <c r="Q6">
        <v>382</v>
      </c>
      <c r="R6" s="2">
        <v>2150000</v>
      </c>
      <c r="S6" s="8"/>
      <c r="T6" s="8"/>
    </row>
    <row r="7" spans="1:20" x14ac:dyDescent="0.25">
      <c r="A7" s="4">
        <f t="shared" si="0"/>
        <v>0</v>
      </c>
      <c r="B7" s="4">
        <f t="shared" si="1"/>
        <v>409.57019999999994</v>
      </c>
      <c r="C7" s="4">
        <f t="shared" si="9"/>
        <v>491.48423999999989</v>
      </c>
      <c r="D7" s="4">
        <f t="shared" si="2"/>
        <v>589.78108799999984</v>
      </c>
      <c r="E7" s="16">
        <f t="shared" si="3"/>
        <v>3300000</v>
      </c>
      <c r="F7" s="15">
        <f t="shared" si="4"/>
        <v>8057</v>
      </c>
      <c r="G7" s="10">
        <f t="shared" si="5"/>
        <v>6714</v>
      </c>
      <c r="H7" s="10">
        <f t="shared" si="6"/>
        <v>5595</v>
      </c>
      <c r="I7" s="4" t="e">
        <f>#REF!</f>
        <v>#REF!</v>
      </c>
      <c r="J7" s="4" t="str">
        <f t="shared" si="7"/>
        <v>05.01.24</v>
      </c>
      <c r="O7">
        <v>0</v>
      </c>
      <c r="P7">
        <f t="shared" si="11"/>
        <v>0</v>
      </c>
      <c r="Q7">
        <f>38.05*10.764</f>
        <v>409.57019999999994</v>
      </c>
      <c r="R7" s="2">
        <v>3300000</v>
      </c>
      <c r="S7" s="8" t="s">
        <v>25</v>
      </c>
      <c r="T7" s="8"/>
    </row>
    <row r="8" spans="1:20" x14ac:dyDescent="0.25">
      <c r="A8" s="4">
        <f t="shared" si="0"/>
        <v>0</v>
      </c>
      <c r="B8" s="4">
        <f t="shared" si="1"/>
        <v>396.86867999999993</v>
      </c>
      <c r="C8" s="4">
        <f t="shared" si="9"/>
        <v>476.24241599999988</v>
      </c>
      <c r="D8" s="4">
        <f t="shared" si="2"/>
        <v>571.49089919999983</v>
      </c>
      <c r="E8" s="16">
        <f t="shared" si="3"/>
        <v>3200000</v>
      </c>
      <c r="F8" s="15">
        <f t="shared" si="4"/>
        <v>8063</v>
      </c>
      <c r="G8" s="10">
        <f t="shared" si="5"/>
        <v>6719</v>
      </c>
      <c r="H8" s="10">
        <f t="shared" si="6"/>
        <v>5599</v>
      </c>
      <c r="I8" s="4" t="e">
        <f>#REF!</f>
        <v>#REF!</v>
      </c>
      <c r="J8" s="4" t="str">
        <f t="shared" si="7"/>
        <v>17.03.23</v>
      </c>
      <c r="O8">
        <v>0</v>
      </c>
      <c r="P8">
        <f t="shared" si="11"/>
        <v>0</v>
      </c>
      <c r="Q8">
        <f>36.87*10.764</f>
        <v>396.86867999999993</v>
      </c>
      <c r="R8" s="2">
        <v>3200000</v>
      </c>
      <c r="S8" s="8" t="s">
        <v>26</v>
      </c>
      <c r="T8" s="8"/>
    </row>
    <row r="9" spans="1:20" x14ac:dyDescent="0.25">
      <c r="A9" s="4">
        <f t="shared" si="0"/>
        <v>0</v>
      </c>
      <c r="B9" s="4">
        <f t="shared" si="1"/>
        <v>301.93020000000001</v>
      </c>
      <c r="C9" s="4">
        <f t="shared" si="9"/>
        <v>362.31623999999999</v>
      </c>
      <c r="D9" s="4">
        <f t="shared" si="2"/>
        <v>434.77948799999996</v>
      </c>
      <c r="E9" s="16">
        <f t="shared" si="3"/>
        <v>2300000</v>
      </c>
      <c r="F9" s="15">
        <f t="shared" si="4"/>
        <v>7618</v>
      </c>
      <c r="G9" s="10">
        <f t="shared" si="5"/>
        <v>6348</v>
      </c>
      <c r="H9" s="10">
        <f t="shared" si="6"/>
        <v>5290</v>
      </c>
      <c r="I9" s="4" t="e">
        <f>#REF!</f>
        <v>#REF!</v>
      </c>
      <c r="J9" s="4" t="str">
        <f t="shared" si="7"/>
        <v>20.03.23</v>
      </c>
      <c r="O9">
        <v>0</v>
      </c>
      <c r="P9">
        <f t="shared" si="11"/>
        <v>0</v>
      </c>
      <c r="Q9">
        <f>28.05*10.764</f>
        <v>301.93020000000001</v>
      </c>
      <c r="R9" s="2">
        <v>2300000</v>
      </c>
      <c r="S9" s="8" t="s">
        <v>27</v>
      </c>
      <c r="T9" s="8"/>
    </row>
    <row r="10" spans="1:20" x14ac:dyDescent="0.25">
      <c r="A10" s="4">
        <f t="shared" si="0"/>
        <v>0</v>
      </c>
      <c r="B10" s="4">
        <f t="shared" si="1"/>
        <v>301.93020000000001</v>
      </c>
      <c r="C10" s="4">
        <f t="shared" si="9"/>
        <v>362.31623999999999</v>
      </c>
      <c r="D10" s="4">
        <f t="shared" si="2"/>
        <v>434.77948799999996</v>
      </c>
      <c r="E10" s="5">
        <f t="shared" si="3"/>
        <v>2400000</v>
      </c>
      <c r="F10" s="15">
        <f t="shared" si="4"/>
        <v>7949</v>
      </c>
      <c r="G10" s="10">
        <f t="shared" si="5"/>
        <v>6624</v>
      </c>
      <c r="H10" s="10">
        <f t="shared" si="6"/>
        <v>5520</v>
      </c>
      <c r="I10" s="4" t="e">
        <f>#REF!</f>
        <v>#REF!</v>
      </c>
      <c r="J10" s="4" t="str">
        <f t="shared" si="7"/>
        <v>29.08.23</v>
      </c>
      <c r="O10">
        <v>0</v>
      </c>
      <c r="P10">
        <f t="shared" si="11"/>
        <v>0</v>
      </c>
      <c r="Q10">
        <f>28.05*10.764</f>
        <v>301.93020000000001</v>
      </c>
      <c r="R10" s="2">
        <v>2400000</v>
      </c>
      <c r="S10" s="8" t="s">
        <v>28</v>
      </c>
      <c r="T10" s="8"/>
    </row>
    <row r="11" spans="1:20" x14ac:dyDescent="0.25">
      <c r="A11" s="4">
        <f t="shared" si="0"/>
        <v>0</v>
      </c>
      <c r="B11" s="4">
        <f t="shared" si="1"/>
        <v>258</v>
      </c>
      <c r="C11" s="4">
        <f t="shared" si="9"/>
        <v>309.59999999999997</v>
      </c>
      <c r="D11" s="4">
        <f t="shared" si="2"/>
        <v>371.51999999999992</v>
      </c>
      <c r="E11" s="5">
        <f t="shared" si="3"/>
        <v>1700000</v>
      </c>
      <c r="F11" s="10">
        <f t="shared" si="4"/>
        <v>6589</v>
      </c>
      <c r="G11" s="10">
        <f t="shared" si="5"/>
        <v>5491</v>
      </c>
      <c r="H11" s="10">
        <f t="shared" si="6"/>
        <v>4576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v>258</v>
      </c>
      <c r="R11" s="2">
        <v>1700000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534</v>
      </c>
      <c r="C12" s="4">
        <f t="shared" si="9"/>
        <v>640.79999999999995</v>
      </c>
      <c r="D12" s="4">
        <f t="shared" si="2"/>
        <v>768.95999999999992</v>
      </c>
      <c r="E12" s="5">
        <f t="shared" si="3"/>
        <v>5200000</v>
      </c>
      <c r="F12" s="15">
        <f t="shared" si="4"/>
        <v>9738</v>
      </c>
      <c r="G12" s="10">
        <f t="shared" si="5"/>
        <v>8115</v>
      </c>
      <c r="H12" s="10">
        <f t="shared" si="6"/>
        <v>6762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v>534</v>
      </c>
      <c r="R12" s="2">
        <v>5200000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409</v>
      </c>
      <c r="I18">
        <v>408.81</v>
      </c>
    </row>
    <row r="19" spans="7:24" x14ac:dyDescent="0.25">
      <c r="G19" t="s">
        <v>15</v>
      </c>
      <c r="H19">
        <v>8000</v>
      </c>
    </row>
    <row r="20" spans="7:24" x14ac:dyDescent="0.25">
      <c r="G20" t="s">
        <v>16</v>
      </c>
      <c r="H20">
        <f>H19*H18</f>
        <v>3272000</v>
      </c>
      <c r="O20" t="s">
        <v>23</v>
      </c>
      <c r="P20">
        <v>394</v>
      </c>
    </row>
    <row r="22" spans="7:24" x14ac:dyDescent="0.25">
      <c r="G22" s="6"/>
      <c r="H22" s="6"/>
      <c r="J22" t="s">
        <v>22</v>
      </c>
    </row>
    <row r="24" spans="7:24" x14ac:dyDescent="0.25">
      <c r="G24" t="s">
        <v>17</v>
      </c>
      <c r="J24" t="s">
        <v>24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18</v>
      </c>
      <c r="H25">
        <v>2600000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19</v>
      </c>
      <c r="H26">
        <v>156000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20</v>
      </c>
      <c r="H27">
        <v>26000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21</v>
      </c>
      <c r="H28">
        <f>H27+H26+H25</f>
        <v>2782000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4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2024-01-18T09:57:29Z</dcterms:modified>
</cp:coreProperties>
</file>