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130C562-56AF-44B8-ACA8-239448C0B0A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6" i="1" l="1"/>
  <c r="C8" i="1" l="1"/>
  <c r="C15" i="1" l="1"/>
  <c r="C18" i="1" l="1"/>
  <c r="C26" i="1" l="1"/>
  <c r="C87" i="1" l="1"/>
  <c r="E87" i="1" l="1"/>
  <c r="C17" i="1" l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<sst xmlns="http://schemas.openxmlformats.org/spreadsheetml/2006/main" count="25" uniqueCount="24">
  <si>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</si>
  <si>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</si>
  <si>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</si>
  <si>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</si>
  <si>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</si>
  <si>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</si>
  <si>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</si>
  <si>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</si>
  <si>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</si>
  <si>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</si>
  <si>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</si>
  <si>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</si>
  <si>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</si>
  <si>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</si>
  <si>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</si>
  <si>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</si>
  <si>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</si>
  <si>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</si>
  <si>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</si>
  <si>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</si>
  <si>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</si>
  <si>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</si>
  <si>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</si>
  <si>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 Bank ( Dombivali (East) Branch ) - Mahesh Khatavkar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</si>
</sst>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5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1" bestFit="1" customWidth="1"/>
    <col min="4" max="4" width="15.5703125" style="27" bestFit="1" customWidth="1"/>
    <col min="5" max="5" width="18.28515625" bestFit="1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51"/>
      <c r="D1" s="28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49"/>
      <c r="C2" s="19"/>
      <c r="D2" s="29"/>
      <c r="E2" s="5"/>
      <c r="F2" s="5"/>
      <c r="G2" s="5"/>
      <c r="H2" s="5"/>
      <c r="I2" s="5"/>
      <c r="J2" s="5"/>
      <c r="K2" s="5"/>
      <c r="L2" s="6"/>
    </row>
    <row r="3" spans="1:12" x14ac:dyDescent="0.25">
      <c r="A3" s="41" t="s">
        <v>0</v>
      </c>
      <c r="B3" s="44"/>
      <c r="C3" s="40">
        <v>11100</v>
      </c>
      <c r="D3" s="40"/>
      <c r="E3" s="5"/>
      <c r="F3" s="5"/>
      <c r="G3" s="5"/>
      <c r="H3" s="5"/>
      <c r="I3" s="5"/>
      <c r="J3" s="5"/>
      <c r="K3" s="5"/>
      <c r="L3" s="6"/>
    </row>
    <row r="4" spans="1:12" x14ac:dyDescent="0.25">
      <c r="A4" s="41" t="s">
        <v>16</v>
      </c>
      <c r="B4" s="44"/>
      <c r="C4" s="40">
        <v>461</v>
      </c>
      <c r="D4" s="40"/>
      <c r="E4" s="5"/>
      <c r="F4" s="5"/>
      <c r="G4" s="5"/>
      <c r="H4" s="5"/>
      <c r="I4" s="5"/>
      <c r="J4" s="5"/>
      <c r="K4" s="5"/>
      <c r="L4" s="6"/>
    </row>
    <row r="5" spans="1:12" ht="30" x14ac:dyDescent="0.25">
      <c r="A5" s="8" t="s">
        <v>1</v>
      </c>
      <c r="B5" s="7"/>
      <c r="C5" s="36">
        <v>2500</v>
      </c>
      <c r="D5" s="30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2</v>
      </c>
      <c r="B6" s="7"/>
      <c r="C6" s="36">
        <f>C3-C5</f>
        <v>8600</v>
      </c>
      <c r="D6" s="30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3</v>
      </c>
      <c r="B7" s="7"/>
      <c r="C7" s="36">
        <f>C5</f>
        <v>2500</v>
      </c>
      <c r="D7" s="30"/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4</v>
      </c>
      <c r="B8" s="9"/>
      <c r="C8" s="37">
        <f>D8-D9</f>
        <v>14</v>
      </c>
      <c r="D8" s="43">
        <v>2024</v>
      </c>
      <c r="E8" s="5"/>
      <c r="F8" s="5"/>
      <c r="G8" s="5"/>
      <c r="H8" s="5"/>
      <c r="I8" s="5"/>
      <c r="J8" s="5"/>
      <c r="K8" s="5"/>
      <c r="L8" s="6"/>
    </row>
    <row r="9" spans="1:12" x14ac:dyDescent="0.25">
      <c r="A9" s="4" t="s">
        <v>5</v>
      </c>
      <c r="B9" s="9"/>
      <c r="C9" s="37">
        <f>C10-C8</f>
        <v>46</v>
      </c>
      <c r="D9" s="31">
        <v>2010</v>
      </c>
      <c r="E9" s="5" t="s">
        <v>22</v>
      </c>
      <c r="F9" s="5"/>
      <c r="G9" s="5"/>
      <c r="H9" s="5"/>
      <c r="I9" s="5"/>
      <c r="J9" s="5"/>
      <c r="K9" s="5"/>
      <c r="L9" s="6"/>
    </row>
    <row r="10" spans="1:12" x14ac:dyDescent="0.25">
      <c r="A10" s="4" t="s">
        <v>6</v>
      </c>
      <c r="B10" s="9"/>
      <c r="C10" s="37">
        <v>60</v>
      </c>
      <c r="D10" s="31"/>
      <c r="E10" s="5"/>
      <c r="F10" s="5"/>
      <c r="G10" s="5"/>
      <c r="H10" s="5"/>
      <c r="I10" s="5"/>
      <c r="J10" s="5"/>
      <c r="K10" s="5"/>
      <c r="L10" s="6"/>
    </row>
    <row r="11" spans="1:12" ht="30" x14ac:dyDescent="0.25">
      <c r="A11" s="8" t="s">
        <v>15</v>
      </c>
      <c r="B11" s="9"/>
      <c r="C11" s="37">
        <f>90*C8/C10</f>
        <v>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/>
      <c r="B12" s="10"/>
      <c r="C12" s="38">
        <f>C11%</f>
        <v>0.21</v>
      </c>
      <c r="D12" s="32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7</v>
      </c>
      <c r="B13" s="7"/>
      <c r="C13" s="36">
        <f>ROUND(C7*C12,0)</f>
        <v>525</v>
      </c>
      <c r="D13" s="30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8</v>
      </c>
      <c r="B14" s="7"/>
      <c r="C14" s="36">
        <f>C7-C13</f>
        <v>1975</v>
      </c>
      <c r="D14" s="30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A15" s="41" t="s">
        <v>17</v>
      </c>
      <c r="B15" s="44"/>
      <c r="C15" s="40">
        <f>C4*C5</f>
        <v>1152500</v>
      </c>
      <c r="D15" s="30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20</v>
      </c>
      <c r="B16" s="44"/>
      <c r="C16" s="40">
        <f>ROUND(C15*C12,0)</f>
        <v>242025</v>
      </c>
      <c r="D16" s="30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A17" s="4" t="s">
        <v>2</v>
      </c>
      <c r="B17" s="7"/>
      <c r="C17" s="36">
        <f>C6</f>
        <v>8600</v>
      </c>
      <c r="D17" s="30"/>
      <c r="E17" s="5"/>
      <c r="F17" s="5"/>
      <c r="G17" s="5"/>
      <c r="H17" s="5"/>
      <c r="I17" s="5"/>
      <c r="J17" s="5"/>
      <c r="K17" s="5"/>
      <c r="L17" s="6"/>
    </row>
    <row r="18" spans="1:12" x14ac:dyDescent="0.25">
      <c r="A18" s="4" t="s">
        <v>18</v>
      </c>
      <c r="B18" s="7"/>
      <c r="C18" s="36">
        <f>C21*C3</f>
        <v>4262400</v>
      </c>
      <c r="D18" s="30"/>
      <c r="E18" s="5"/>
      <c r="F18" s="5"/>
      <c r="G18" s="5"/>
      <c r="H18" s="5"/>
      <c r="I18" s="5"/>
      <c r="J18" s="5"/>
      <c r="K18" s="5"/>
      <c r="L18" s="6"/>
    </row>
    <row r="19" spans="1:12" x14ac:dyDescent="0.25">
      <c r="A19" s="41" t="s">
        <v>9</v>
      </c>
      <c r="B19" s="44"/>
      <c r="C19" s="40">
        <f>ROUND(C22/C21,0)</f>
        <v>10470</v>
      </c>
      <c r="D19" s="30"/>
      <c r="E19" s="5"/>
      <c r="F19" s="5"/>
      <c r="G19" s="5"/>
      <c r="H19" s="5"/>
      <c r="I19" s="5"/>
      <c r="J19" s="5"/>
      <c r="K19" s="5"/>
      <c r="L19" s="6"/>
    </row>
    <row r="20" spans="1:12" x14ac:dyDescent="0.25">
      <c r="B20" s="9"/>
      <c r="C20" s="37"/>
      <c r="D20" s="31"/>
      <c r="E20" s="5"/>
      <c r="F20" s="5"/>
      <c r="G20" s="5"/>
      <c r="H20" s="5"/>
      <c r="I20" s="5"/>
      <c r="J20" s="5"/>
      <c r="K20" s="5"/>
      <c r="L20" s="6"/>
    </row>
    <row r="21" spans="1:12" ht="16.5" x14ac:dyDescent="0.3">
      <c r="A21" s="41" t="s">
        <v>21</v>
      </c>
      <c r="B21" s="42"/>
      <c r="C21" s="43">
        <v>384</v>
      </c>
      <c r="D21" s="47"/>
      <c r="E21" s="5"/>
      <c r="F21" s="5"/>
      <c r="G21" s="5"/>
      <c r="H21" s="5"/>
      <c r="I21" s="5"/>
      <c r="J21" s="5"/>
      <c r="K21" s="5"/>
      <c r="L21" s="6"/>
    </row>
    <row r="22" spans="1:12" x14ac:dyDescent="0.25">
      <c r="A22" s="41" t="s">
        <v>19</v>
      </c>
      <c r="B22" s="42"/>
      <c r="C22" s="45">
        <f>C18-C16</f>
        <v>4020375</v>
      </c>
      <c r="D22" s="48"/>
      <c r="E22" s="5"/>
      <c r="F22" s="5"/>
      <c r="G22" s="5"/>
      <c r="H22" s="5"/>
      <c r="I22" s="5"/>
      <c r="J22" s="5"/>
      <c r="K22" s="5"/>
      <c r="L22" s="11"/>
    </row>
    <row r="23" spans="1:12" x14ac:dyDescent="0.25">
      <c r="A23" s="4" t="s">
        <v>10</v>
      </c>
      <c r="B23" s="5"/>
      <c r="C23" s="20">
        <f>C22*0.9</f>
        <v>3618337.5</v>
      </c>
      <c r="D23" s="33"/>
      <c r="E23" s="5"/>
      <c r="F23" s="5"/>
      <c r="G23" s="5"/>
      <c r="H23" s="5"/>
      <c r="I23" s="5"/>
      <c r="J23" s="5"/>
      <c r="K23" s="5"/>
      <c r="L23" s="6"/>
    </row>
    <row r="24" spans="1:12" x14ac:dyDescent="0.25">
      <c r="A24" s="4" t="s">
        <v>11</v>
      </c>
      <c r="B24" s="5"/>
      <c r="C24" s="20">
        <f>C22*0.8</f>
        <v>3216300</v>
      </c>
      <c r="D24" s="33"/>
      <c r="E24" s="5"/>
      <c r="F24" s="5"/>
      <c r="G24" s="5"/>
      <c r="H24" s="5"/>
      <c r="I24" s="5"/>
      <c r="J24" s="5"/>
      <c r="K24" s="5"/>
      <c r="L24" s="6"/>
    </row>
    <row r="25" spans="1:12" x14ac:dyDescent="0.25">
      <c r="A25" s="4"/>
      <c r="B25" s="5"/>
      <c r="C25" s="19"/>
      <c r="D25" s="46"/>
      <c r="E25" s="5"/>
      <c r="F25" s="5"/>
      <c r="G25" s="5"/>
      <c r="H25" s="5"/>
      <c r="I25" s="5"/>
      <c r="J25" s="5"/>
      <c r="K25" s="5"/>
      <c r="L25" s="15"/>
    </row>
    <row r="26" spans="1:12" x14ac:dyDescent="0.25">
      <c r="A26" s="13" t="s">
        <v>12</v>
      </c>
      <c r="B26" s="14"/>
      <c r="C26" s="39">
        <f>C5*C21</f>
        <v>960000</v>
      </c>
      <c r="D26" s="34"/>
      <c r="E26" s="5"/>
      <c r="F26" s="5"/>
      <c r="G26" s="5"/>
      <c r="H26" s="5"/>
      <c r="I26" s="5"/>
      <c r="J26" s="5"/>
      <c r="K26" s="5"/>
    </row>
    <row r="27" spans="1:12" x14ac:dyDescent="0.25">
      <c r="A27" s="23" t="s">
        <v>13</v>
      </c>
      <c r="C27" s="19"/>
      <c r="E27" s="5"/>
      <c r="F27" s="5"/>
      <c r="G27" s="5"/>
      <c r="H27" s="5"/>
      <c r="I27" s="5"/>
      <c r="J27" s="5"/>
      <c r="K27" s="5"/>
    </row>
    <row r="28" spans="1:12" x14ac:dyDescent="0.25">
      <c r="A28" s="25" t="s">
        <v>14</v>
      </c>
      <c r="B28" s="21"/>
      <c r="C28" s="20">
        <f>C22*0.03/12</f>
        <v>10050.9375</v>
      </c>
      <c r="D28" s="35"/>
      <c r="E28" s="5"/>
      <c r="F28" s="5"/>
      <c r="G28" s="5"/>
      <c r="H28" s="5"/>
      <c r="I28" s="5"/>
      <c r="J28" s="5"/>
      <c r="K28" s="5"/>
    </row>
    <row r="29" spans="1:12" x14ac:dyDescent="0.25">
      <c r="A29" s="5"/>
      <c r="B29" s="5"/>
      <c r="C29" s="20"/>
      <c r="D29" s="33"/>
      <c r="E29" s="5"/>
      <c r="F29" s="5"/>
      <c r="G29" s="5"/>
      <c r="H29" s="5"/>
      <c r="I29" s="5"/>
      <c r="J29" s="5"/>
    </row>
    <row r="30" spans="1:12" x14ac:dyDescent="0.25">
      <c r="A30" s="50" t="s">
        <v>23</v>
      </c>
      <c r="B30" s="5"/>
      <c r="C30" s="35"/>
      <c r="D30" s="35"/>
      <c r="E30" s="26"/>
      <c r="F30" s="18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7"/>
      <c r="E44" s="26"/>
      <c r="F44" s="5"/>
      <c r="G44" s="5"/>
      <c r="H44" s="5"/>
      <c r="I44" s="5"/>
      <c r="J44" s="5"/>
    </row>
    <row r="45" spans="1:10" x14ac:dyDescent="0.25">
      <c r="A45" s="5"/>
      <c r="B45" s="5"/>
      <c r="C45" s="27"/>
      <c r="F45" s="5"/>
      <c r="G45" s="5"/>
      <c r="H45" s="5"/>
      <c r="I45" s="5"/>
      <c r="J45" s="5"/>
    </row>
    <row r="46" spans="1:10" x14ac:dyDescent="0.25">
      <c r="A46" s="5"/>
      <c r="B46" s="5"/>
      <c r="C46" s="27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7"/>
      <c r="E47" s="17"/>
      <c r="F47" s="5"/>
      <c r="G47" s="5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5"/>
      <c r="G48" s="5"/>
      <c r="H48" s="5"/>
      <c r="I48" s="5"/>
      <c r="J48" s="5"/>
    </row>
    <row r="49" spans="1:10" x14ac:dyDescent="0.25">
      <c r="A49" s="22"/>
      <c r="B49" s="5"/>
      <c r="C49" s="24"/>
      <c r="D49" s="24"/>
      <c r="E49" s="18"/>
      <c r="F49" s="5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8"/>
      <c r="F50" s="18"/>
      <c r="G50" s="12"/>
      <c r="H50" s="5"/>
      <c r="I50" s="5"/>
      <c r="J50" s="5"/>
    </row>
    <row r="51" spans="1:10" x14ac:dyDescent="0.25">
      <c r="A51" s="5"/>
      <c r="B51" s="5"/>
      <c r="C51" s="24"/>
      <c r="D51" s="24"/>
      <c r="E51" s="18"/>
      <c r="F51" s="18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18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18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E55" s="18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ht="15.75" x14ac:dyDescent="0.25">
      <c r="A68" s="16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8"/>
      <c r="G73" s="18"/>
      <c r="H73" s="18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F86" s="5"/>
      <c r="G86" s="5"/>
      <c r="H86" s="5"/>
      <c r="I86" s="5"/>
      <c r="J86" s="5"/>
    </row>
    <row r="87" spans="1:10" x14ac:dyDescent="0.25">
      <c r="A87" s="5"/>
      <c r="B87" s="5"/>
      <c r="C87" s="19">
        <f>C86*C85</f>
        <v>0</v>
      </c>
      <c r="D87" s="24"/>
      <c r="E87">
        <f>D87+C87</f>
        <v>0</v>
      </c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12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19"/>
      <c r="D160" s="24"/>
      <c r="E160" s="5"/>
      <c r="F160" s="5"/>
      <c r="G160" s="5"/>
      <c r="H160" s="5"/>
      <c r="I160" s="5"/>
      <c r="J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2024-01-17T09:57:58Z</dcterms:modified>
</cp:coreProperties>
</file>