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Beena Sanghavi - Indore\"/>
    </mc:Choice>
  </mc:AlternateContent>
  <xr:revisionPtr revIDLastSave="0" documentId="13_ncr:1_{BD751FD9-6EA7-43B5-A903-731223B759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</sheets>
  <calcPr calcId="191029"/>
</workbook>
</file>

<file path=xl/calcChain.xml><?xml version="1.0" encoding="utf-8"?>
<calcChain xmlns="http://schemas.openxmlformats.org/spreadsheetml/2006/main"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<sst xmlns="http://schemas.openxmlformats.org/spreadsheetml/2006/main" count="59" uniqueCount="47">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</sst>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207924</xdr:colOff>
      <xdr:row>38</xdr:row>
      <xdr:rowOff>75286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30" sqref="C30"/>
    </sheetView>
  </sheetViews>
  <sheetFormatPr defaultRowHeight="16.5" x14ac:dyDescent="0.3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1">
        <v>9365</v>
      </c>
      <c r="D2" s="7" t="s">
        <v>44</v>
      </c>
      <c r="E2" s="4"/>
      <c r="F2" s="4"/>
      <c r="G2" s="25"/>
      <c r="H2" s="1" t="s">
        <v>39</v>
      </c>
      <c r="I2" s="61">
        <v>4800</v>
      </c>
      <c r="J2" s="61">
        <f>C2</f>
        <v>9365</v>
      </c>
      <c r="K2" s="61">
        <f>I3</f>
        <v>446</v>
      </c>
      <c r="L2" s="51">
        <f>J2*K2</f>
        <v>4176790</v>
      </c>
      <c r="O2" s="58" t="s">
        <v>35</v>
      </c>
      <c r="P2" s="59">
        <f>C28</f>
        <v>65555000</v>
      </c>
      <c r="R2" s="20">
        <f>P2*0.025/12</f>
        <v>136572.91666666666</v>
      </c>
      <c r="S2" s="18" t="s">
        <v>34</v>
      </c>
    </row>
    <row r="3" spans="1:19" x14ac:dyDescent="0.3">
      <c r="B3" s="24" t="s">
        <v>6</v>
      </c>
      <c r="C3" s="50">
        <v>7000</v>
      </c>
      <c r="D3" s="15"/>
      <c r="E3" s="26"/>
      <c r="F3" s="26"/>
      <c r="G3" s="15"/>
      <c r="H3" s="1" t="s">
        <v>40</v>
      </c>
      <c r="I3" s="61">
        <f>MROUND(I2/10.764,1)</f>
        <v>446</v>
      </c>
      <c r="J3" s="61"/>
      <c r="K3" s="51"/>
      <c r="L3" s="51">
        <f>N11</f>
        <v>0</v>
      </c>
      <c r="O3" s="58" t="s">
        <v>35</v>
      </c>
      <c r="P3" s="59">
        <f>C28</f>
        <v>65555000</v>
      </c>
      <c r="Q3" s="7"/>
      <c r="R3" s="20">
        <f>P3*0.04/12</f>
        <v>218516.66666666666</v>
      </c>
      <c r="S3" s="60" t="s">
        <v>36</v>
      </c>
    </row>
    <row r="4" spans="1:19" x14ac:dyDescent="0.3">
      <c r="B4" s="31" t="s">
        <v>18</v>
      </c>
      <c r="C4" s="51">
        <f>ROUND((C2*C3),0)</f>
        <v>65555000</v>
      </c>
      <c r="F4" s="22"/>
      <c r="G4" s="22"/>
      <c r="I4" s="51"/>
      <c r="J4" s="61"/>
      <c r="K4" s="51"/>
      <c r="L4" s="51">
        <f>SUM(L2:L3)</f>
        <v>4176790</v>
      </c>
      <c r="O4" s="58" t="s">
        <v>35</v>
      </c>
      <c r="P4" s="59">
        <f>C28</f>
        <v>65555000</v>
      </c>
      <c r="Q4" s="7"/>
      <c r="R4" s="20">
        <f>P4*0.033/12</f>
        <v>180276.25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 x14ac:dyDescent="0.2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7">
        <v>1</v>
      </c>
      <c r="B8" s="44"/>
      <c r="C8" s="43">
        <v>0</v>
      </c>
      <c r="D8" s="48">
        <v>0</v>
      </c>
      <c r="E8" s="48">
        <v>0</v>
      </c>
      <c r="F8" s="48">
        <v>60</v>
      </c>
      <c r="G8" s="52">
        <v>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 x14ac:dyDescent="0.25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 x14ac:dyDescent="0.25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 x14ac:dyDescent="0.3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67" t="s">
        <v>20</v>
      </c>
      <c r="C13" s="67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68" t="s">
        <v>15</v>
      </c>
      <c r="C18" s="69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50">
        <v>0</v>
      </c>
      <c r="D20" s="29"/>
      <c r="E20" s="22"/>
      <c r="F20" s="70" t="s">
        <v>45</v>
      </c>
      <c r="G20" s="71"/>
      <c r="H20" s="71"/>
      <c r="I20" s="71"/>
      <c r="J20" s="71"/>
      <c r="K20" s="72"/>
      <c r="L20" s="7"/>
      <c r="N20" s="1"/>
      <c r="O20" s="1"/>
    </row>
    <row r="21" spans="1:15" x14ac:dyDescent="0.3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/>
      <c r="H21" s="26"/>
      <c r="I21" s="26"/>
      <c r="J21" s="26"/>
      <c r="K21" s="26"/>
      <c r="L21" s="7"/>
      <c r="N21" s="1"/>
      <c r="O21" s="1"/>
    </row>
    <row r="22" spans="1:15" x14ac:dyDescent="0.3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N22" s="1"/>
      <c r="O22" s="1"/>
    </row>
    <row r="23" spans="1:15" x14ac:dyDescent="0.3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 x14ac:dyDescent="0.3">
      <c r="B24" s="2" t="s">
        <v>13</v>
      </c>
      <c r="C24" s="51">
        <f>C4</f>
        <v>65555000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 x14ac:dyDescent="0.3">
      <c r="B25" s="2" t="s">
        <v>14</v>
      </c>
      <c r="C25" s="51">
        <f>N11</f>
        <v>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 x14ac:dyDescent="0.3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 x14ac:dyDescent="0.3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 x14ac:dyDescent="0.3">
      <c r="A28" s="1"/>
      <c r="B28" s="13" t="s">
        <v>8</v>
      </c>
      <c r="C28" s="57">
        <f>C24+C25+C26+C27</f>
        <v>65555000</v>
      </c>
      <c r="D28" s="18"/>
      <c r="F28" s="64"/>
      <c r="G28" s="26"/>
      <c r="H28" s="26"/>
      <c r="I28" s="26"/>
      <c r="J28" s="26"/>
      <c r="K28" s="26"/>
    </row>
    <row r="29" spans="1:15" x14ac:dyDescent="0.3">
      <c r="A29" s="1"/>
      <c r="B29" s="13" t="s">
        <v>9</v>
      </c>
      <c r="C29" s="57">
        <f>MROUND(C28*90%,1)</f>
        <v>58999500</v>
      </c>
      <c r="D29" s="20"/>
      <c r="F29" s="64"/>
      <c r="G29" s="26"/>
      <c r="H29" s="65"/>
      <c r="I29" s="65"/>
      <c r="J29" s="26"/>
      <c r="K29" s="26"/>
    </row>
    <row r="30" spans="1:15" x14ac:dyDescent="0.3">
      <c r="A30" s="1"/>
      <c r="B30" s="13" t="s">
        <v>10</v>
      </c>
      <c r="C30" s="57">
        <f>MROUND(C28*80%,1)</f>
        <v>52444000</v>
      </c>
      <c r="D30" s="20"/>
      <c r="F30" s="18"/>
      <c r="H30" s="32"/>
      <c r="I30" s="32"/>
    </row>
    <row r="31" spans="1:15" x14ac:dyDescent="0.3">
      <c r="A31" s="1"/>
      <c r="B31" s="2" t="s">
        <v>24</v>
      </c>
      <c r="C31" s="51">
        <f>O11</f>
        <v>0</v>
      </c>
      <c r="D31" s="30"/>
      <c r="O31" s="33"/>
    </row>
    <row r="32" spans="1:15" x14ac:dyDescent="0.3">
      <c r="A32" s="1"/>
      <c r="B32" s="13" t="s">
        <v>41</v>
      </c>
      <c r="C32" s="58">
        <f>MROUND(C31*0.85,1)</f>
        <v>0</v>
      </c>
      <c r="O32" s="33"/>
    </row>
    <row r="33" spans="1:15" x14ac:dyDescent="0.3">
      <c r="A33" s="1"/>
      <c r="O33" s="33"/>
    </row>
    <row r="34" spans="1:15" x14ac:dyDescent="0.3">
      <c r="A34" s="1"/>
      <c r="L34" s="34"/>
      <c r="O34" s="33"/>
    </row>
    <row r="35" spans="1:15" x14ac:dyDescent="0.3">
      <c r="A35" s="1"/>
      <c r="L35" s="34"/>
      <c r="O35" s="33"/>
    </row>
    <row r="36" spans="1:15" x14ac:dyDescent="0.3">
      <c r="A36" s="1"/>
      <c r="H36" s="32"/>
      <c r="I36" s="32"/>
      <c r="L36" s="34"/>
      <c r="O36" s="33"/>
    </row>
    <row r="37" spans="1:15" x14ac:dyDescent="0.3">
      <c r="A37" s="1"/>
      <c r="L37" s="34"/>
      <c r="O37" s="33"/>
    </row>
    <row r="38" spans="1:15" x14ac:dyDescent="0.3">
      <c r="A38" s="1"/>
      <c r="L38" s="34"/>
      <c r="O38" s="33"/>
    </row>
    <row r="39" spans="1:15" x14ac:dyDescent="0.3">
      <c r="A39" s="1"/>
      <c r="L39" s="34"/>
      <c r="O39" s="33"/>
    </row>
    <row r="40" spans="1:15" x14ac:dyDescent="0.3">
      <c r="A40" s="1"/>
      <c r="L40" s="34"/>
      <c r="O40" s="33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5"/>
      <c r="G52" s="35"/>
      <c r="H52" s="35"/>
      <c r="I52" s="35"/>
      <c r="J52" s="13"/>
    </row>
    <row r="53" spans="1:10" x14ac:dyDescent="0.3">
      <c r="A53" s="1"/>
      <c r="B53" s="1"/>
      <c r="F53" s="33"/>
      <c r="G53" s="1"/>
      <c r="H53" s="33"/>
      <c r="I53" s="33"/>
    </row>
    <row r="54" spans="1:10" x14ac:dyDescent="0.3">
      <c r="A54" s="1"/>
      <c r="B54" s="1"/>
      <c r="F54" s="33"/>
      <c r="G54" s="33"/>
      <c r="H54" s="36"/>
      <c r="I54" s="36"/>
    </row>
    <row r="55" spans="1:10" x14ac:dyDescent="0.3">
      <c r="A55" s="1"/>
      <c r="B55" s="1"/>
      <c r="F55" s="33"/>
      <c r="G55" s="33"/>
      <c r="H55" s="33"/>
      <c r="I55" s="33"/>
    </row>
    <row r="56" spans="1:10" x14ac:dyDescent="0.3">
      <c r="A56" s="1"/>
      <c r="B56" s="1"/>
      <c r="F56" s="33"/>
      <c r="G56" s="37"/>
      <c r="H56" s="33"/>
      <c r="I56" s="33"/>
    </row>
    <row r="57" spans="1:10" x14ac:dyDescent="0.3">
      <c r="A57" s="1"/>
      <c r="B57" s="1"/>
      <c r="F57" s="33"/>
      <c r="G57" s="33"/>
      <c r="H57" s="33"/>
      <c r="I57" s="33"/>
    </row>
    <row r="58" spans="1:10" x14ac:dyDescent="0.3">
      <c r="A58" s="1"/>
      <c r="B58" s="1"/>
      <c r="F58" s="33"/>
      <c r="G58" s="33"/>
      <c r="H58" s="33"/>
      <c r="I58" s="33"/>
    </row>
    <row r="59" spans="1:10" x14ac:dyDescent="0.3">
      <c r="A59" s="1"/>
      <c r="B59" s="1"/>
      <c r="F59" s="33"/>
      <c r="G59" s="33"/>
      <c r="H59" s="33"/>
      <c r="I59" s="33"/>
    </row>
    <row r="60" spans="1:10" x14ac:dyDescent="0.3">
      <c r="A60" s="1"/>
      <c r="B60" s="1"/>
      <c r="F60" s="33"/>
      <c r="G60" s="33"/>
      <c r="H60" s="33"/>
      <c r="I60" s="33"/>
    </row>
    <row r="61" spans="1:10" x14ac:dyDescent="0.3">
      <c r="A61" s="1"/>
      <c r="B61" s="1"/>
      <c r="F61" s="33"/>
      <c r="G61" s="33"/>
      <c r="H61" s="33"/>
      <c r="I61" s="33"/>
    </row>
    <row r="62" spans="1:10" x14ac:dyDescent="0.3">
      <c r="A62" s="1"/>
      <c r="B62" s="1"/>
      <c r="F62" s="33"/>
      <c r="G62" s="33"/>
      <c r="H62" s="33"/>
      <c r="I62" s="33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8"/>
    </row>
    <row r="69" spans="1:6" x14ac:dyDescent="0.3">
      <c r="A69" s="1"/>
      <c r="B69" s="1"/>
      <c r="F69" s="38"/>
    </row>
    <row r="70" spans="1:6" x14ac:dyDescent="0.3">
      <c r="A70" s="1"/>
      <c r="B70" s="1"/>
      <c r="F70" s="38"/>
    </row>
    <row r="71" spans="1:6" x14ac:dyDescent="0.3">
      <c r="A71" s="1"/>
      <c r="B71" s="1"/>
      <c r="F71" s="38"/>
    </row>
    <row r="72" spans="1:6" x14ac:dyDescent="0.3">
      <c r="A72" s="1"/>
      <c r="B72" s="1"/>
      <c r="F72" s="38"/>
    </row>
    <row r="73" spans="1:6" x14ac:dyDescent="0.3">
      <c r="A73" s="1"/>
      <c r="B73" s="1"/>
      <c r="F73" s="38"/>
    </row>
    <row r="74" spans="1:6" x14ac:dyDescent="0.3">
      <c r="A74" s="1"/>
      <c r="B74" s="1"/>
      <c r="F74" s="38"/>
    </row>
    <row r="75" spans="1:6" x14ac:dyDescent="0.3">
      <c r="A75" s="1"/>
      <c r="B75" s="1"/>
      <c r="F75" s="38"/>
    </row>
    <row r="76" spans="1:6" x14ac:dyDescent="0.3">
      <c r="A76" s="1"/>
      <c r="B76" s="1"/>
      <c r="F76" s="38"/>
    </row>
    <row r="77" spans="1:6" x14ac:dyDescent="0.3">
      <c r="A77" s="1"/>
      <c r="B77" s="1"/>
      <c r="F77" s="38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2024-01-15T08:28:29Z</dcterms:modified>
</cp:coreProperties>
</file>