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Laxman Ghandg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  <sheet name="Sheet6" sheetId="39" r:id="rId10"/>
    <sheet name="Sheet7" sheetId="40" r:id="rId11"/>
    <sheet name="Sheet8" sheetId="41" r:id="rId12"/>
    <sheet name="MB" sheetId="42" r:id="rId1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20" i="23"/>
  <c r="D28" i="23"/>
  <c r="H12" i="42"/>
  <c r="F14" i="42"/>
  <c r="G12" i="42"/>
  <c r="G7" i="42"/>
  <c r="G8" i="42"/>
  <c r="G9" i="42"/>
  <c r="G10" i="42"/>
  <c r="G11" i="42"/>
  <c r="G6" i="42"/>
  <c r="C18" i="25" l="1"/>
  <c r="Q10" i="4"/>
  <c r="Q5" i="4"/>
  <c r="Q4" i="4"/>
  <c r="N8" i="24"/>
  <c r="N7" i="24"/>
  <c r="N6" i="24"/>
  <c r="N5" i="24"/>
  <c r="I23" i="4" l="1"/>
  <c r="O29" i="24"/>
  <c r="P2" i="4"/>
  <c r="P3" i="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P7" i="4"/>
  <c r="Q7" i="4" s="1"/>
  <c r="P19" i="4" l="1"/>
  <c r="Q19" i="4" s="1"/>
  <c r="Q8" i="4"/>
  <c r="Q9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<sst xmlns="http://schemas.openxmlformats.org/spreadsheetml/2006/main" count="129" uniqueCount="99">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</sst>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361950</xdr:colOff>
      <xdr:row>24</xdr:row>
      <xdr:rowOff>54567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86750" cy="4626567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438202</xdr:colOff>
      <xdr:row>23</xdr:row>
      <xdr:rowOff>104774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63002" cy="448627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296074</xdr:colOff>
      <xdr:row>24</xdr:row>
      <xdr:rowOff>123825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20874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448235</xdr:colOff>
      <xdr:row>27</xdr:row>
      <xdr:rowOff>81638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314764" cy="522513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333375</xdr:colOff>
      <xdr:row>20</xdr:row>
      <xdr:rowOff>89105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8258175" cy="38991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219075</xdr:colOff>
      <xdr:row>22</xdr:row>
      <xdr:rowOff>28575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143875" cy="421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7124</xdr:colOff>
      <xdr:row>23</xdr:row>
      <xdr:rowOff>66675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7931923" cy="444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C22" sqref="C22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40535</v>
      </c>
      <c r="F2" s="75"/>
      <c r="G2" s="118" t="s">
        <v>76</v>
      </c>
      <c r="H2" s="11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38500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38500</v>
      </c>
      <c r="D5" s="57" t="s">
        <v>61</v>
      </c>
      <c r="E5" s="58">
        <f>ROUND(C5/10.764,0)</f>
        <v>3577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16200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22300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0.11</v>
      </c>
      <c r="D8" s="102">
        <f>1-C8</f>
        <v>0.89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19847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36047</v>
      </c>
      <c r="D10" s="57" t="s">
        <v>61</v>
      </c>
      <c r="E10" s="58">
        <f>ROUND(C10/10.764,0)</f>
        <v>3349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545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1825205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1090000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F15" sqref="F15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11</v>
      </c>
      <c r="D7" s="25"/>
      <c r="F7" s="78"/>
      <c r="G7" s="78"/>
    </row>
    <row r="8" spans="1:8">
      <c r="A8" s="15" t="s">
        <v>18</v>
      </c>
      <c r="B8" s="24"/>
      <c r="C8" s="25">
        <f>C9-C7</f>
        <v>49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16.5</v>
      </c>
      <c r="D10" s="25"/>
      <c r="F10" s="78"/>
      <c r="G10" s="78"/>
    </row>
    <row r="11" spans="1:8">
      <c r="A11" s="15"/>
      <c r="B11" s="26"/>
      <c r="C11" s="27">
        <f>C10%</f>
        <v>0.16500000000000001</v>
      </c>
      <c r="D11" s="27"/>
      <c r="F11" s="78"/>
      <c r="G11" s="78"/>
    </row>
    <row r="12" spans="1:8">
      <c r="A12" s="15" t="s">
        <v>21</v>
      </c>
      <c r="B12" s="19"/>
      <c r="C12" s="20">
        <f>C6*C11</f>
        <v>330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1670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4170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545</v>
      </c>
      <c r="D18" s="76"/>
      <c r="E18" s="77"/>
      <c r="F18" s="78"/>
      <c r="G18" s="78"/>
    </row>
    <row r="19" spans="1:7">
      <c r="A19" s="15"/>
      <c r="B19" s="6"/>
      <c r="C19" s="30">
        <f>C18*C16</f>
        <v>2272650</v>
      </c>
      <c r="D19" s="78" t="s">
        <v>68</v>
      </c>
      <c r="E19" s="30"/>
      <c r="F19" s="78"/>
      <c r="G19" s="78"/>
    </row>
    <row r="20" spans="1:7">
      <c r="A20" s="15"/>
      <c r="B20" s="61">
        <f>C20*90</f>
        <v>194311575</v>
      </c>
      <c r="C20" s="31">
        <f>C19*95%</f>
        <v>2159017.5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1818120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1090000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4734.6875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 s="75">
        <v>50.65</v>
      </c>
      <c r="D28" s="121">
        <f>C28*10.764</f>
        <v>545.19659999999999</v>
      </c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7" zoomScale="70" zoomScaleNormal="70" workbookViewId="0">
      <selection activeCell="N16" sqref="N1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1088</v>
      </c>
      <c r="C2" s="4">
        <f t="shared" ref="C2:C15" si="2">B2*1.2</f>
        <v>1305.5999999999999</v>
      </c>
      <c r="D2" s="4">
        <f t="shared" ref="D2:D15" si="3">C2*1.2</f>
        <v>1566.7199999999998</v>
      </c>
      <c r="E2" s="5">
        <f t="shared" ref="E2:E15" si="4">R2</f>
        <v>7200000</v>
      </c>
      <c r="F2" s="66">
        <f t="shared" ref="F2:F15" si="5">ROUND((E2/B2),0)</f>
        <v>6618</v>
      </c>
      <c r="G2" s="66">
        <f t="shared" ref="G2:G15" si="6">ROUND((E2/C2),0)</f>
        <v>5515</v>
      </c>
      <c r="H2" s="66">
        <f t="shared" ref="H2:H15" si="7">ROUND((E2/D2),0)</f>
        <v>4596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>
        <f t="shared" ref="P2:Q7" si="10">O2/1.2</f>
        <v>0</v>
      </c>
      <c r="Q2" s="75">
        <v>1088</v>
      </c>
      <c r="R2" s="2">
        <v>7200000</v>
      </c>
      <c r="S2" s="2"/>
      <c r="T2" s="2"/>
      <c r="AA2" s="68"/>
    </row>
    <row r="3" spans="1:35">
      <c r="A3" s="4">
        <f t="shared" si="0"/>
        <v>2</v>
      </c>
      <c r="B3" s="4">
        <f t="shared" si="1"/>
        <v>1040</v>
      </c>
      <c r="C3" s="4">
        <f t="shared" si="2"/>
        <v>1248</v>
      </c>
      <c r="D3" s="4">
        <f t="shared" si="3"/>
        <v>1497.6</v>
      </c>
      <c r="E3" s="5">
        <f t="shared" si="4"/>
        <v>6500000</v>
      </c>
      <c r="F3" s="66">
        <f t="shared" si="5"/>
        <v>6250</v>
      </c>
      <c r="G3" s="66">
        <f t="shared" si="6"/>
        <v>5208</v>
      </c>
      <c r="H3" s="66">
        <f t="shared" si="7"/>
        <v>4340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f t="shared" ref="P3" si="11">O3/1.2</f>
        <v>0</v>
      </c>
      <c r="Q3" s="75">
        <v>1040</v>
      </c>
      <c r="R3" s="2">
        <v>6500000</v>
      </c>
      <c r="S3" s="2"/>
      <c r="T3" s="2"/>
      <c r="AE3" s="68"/>
    </row>
    <row r="4" spans="1:35">
      <c r="A4" s="4">
        <f t="shared" si="0"/>
        <v>3</v>
      </c>
      <c r="B4" s="4">
        <f t="shared" si="1"/>
        <v>1114.1666666666667</v>
      </c>
      <c r="C4" s="4">
        <f t="shared" si="2"/>
        <v>1337</v>
      </c>
      <c r="D4" s="4">
        <f t="shared" si="3"/>
        <v>1604.3999999999999</v>
      </c>
      <c r="E4" s="5">
        <f t="shared" si="4"/>
        <v>6500000</v>
      </c>
      <c r="F4" s="66">
        <f t="shared" si="5"/>
        <v>5834</v>
      </c>
      <c r="G4" s="66">
        <f t="shared" si="6"/>
        <v>4862</v>
      </c>
      <c r="H4" s="66">
        <f t="shared" si="7"/>
        <v>4051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>
        <v>0</v>
      </c>
      <c r="P4" s="75">
        <v>1337</v>
      </c>
      <c r="Q4" s="75">
        <f t="shared" si="10"/>
        <v>1114.1666666666667</v>
      </c>
      <c r="R4" s="2">
        <v>6500000</v>
      </c>
      <c r="S4" s="2"/>
      <c r="T4" s="2"/>
    </row>
    <row r="5" spans="1:35">
      <c r="A5" s="4">
        <f t="shared" si="0"/>
        <v>4</v>
      </c>
      <c r="B5" s="4">
        <f t="shared" si="1"/>
        <v>1150</v>
      </c>
      <c r="C5" s="4">
        <f t="shared" si="2"/>
        <v>1380</v>
      </c>
      <c r="D5" s="4">
        <f t="shared" si="3"/>
        <v>1656</v>
      </c>
      <c r="E5" s="5">
        <f t="shared" si="4"/>
        <v>7200000</v>
      </c>
      <c r="F5" s="66">
        <f t="shared" si="5"/>
        <v>6261</v>
      </c>
      <c r="G5" s="66">
        <f t="shared" si="6"/>
        <v>5217</v>
      </c>
      <c r="H5" s="66">
        <f t="shared" si="7"/>
        <v>4348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>
        <v>0</v>
      </c>
      <c r="P5" s="75">
        <v>1380</v>
      </c>
      <c r="Q5" s="75">
        <f t="shared" si="10"/>
        <v>1150</v>
      </c>
      <c r="R5" s="2">
        <v>7200000</v>
      </c>
      <c r="S5" s="2"/>
      <c r="T5" s="2"/>
    </row>
    <row r="6" spans="1:35">
      <c r="A6" s="4">
        <f t="shared" si="0"/>
        <v>5</v>
      </c>
      <c r="B6" s="4">
        <f t="shared" si="1"/>
        <v>950</v>
      </c>
      <c r="C6" s="4">
        <f t="shared" si="2"/>
        <v>1140</v>
      </c>
      <c r="D6" s="4">
        <f t="shared" si="3"/>
        <v>1368</v>
      </c>
      <c r="E6" s="5">
        <f t="shared" si="4"/>
        <v>5600000</v>
      </c>
      <c r="F6" s="66">
        <f t="shared" si="5"/>
        <v>5895</v>
      </c>
      <c r="G6" s="66">
        <f t="shared" si="6"/>
        <v>4912</v>
      </c>
      <c r="H6" s="66">
        <f t="shared" si="7"/>
        <v>4094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>
        <v>0</v>
      </c>
      <c r="P6" s="75">
        <f t="shared" ref="P6" si="12">O6/1.2</f>
        <v>0</v>
      </c>
      <c r="Q6" s="75">
        <v>950</v>
      </c>
      <c r="R6" s="2">
        <v>5600000</v>
      </c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1013.1944444444446</v>
      </c>
      <c r="C7" s="4">
        <f t="shared" si="2"/>
        <v>1215.8333333333335</v>
      </c>
      <c r="D7" s="4">
        <f t="shared" si="3"/>
        <v>1459.0000000000002</v>
      </c>
      <c r="E7" s="5">
        <f t="shared" si="4"/>
        <v>6600000</v>
      </c>
      <c r="F7" s="4">
        <f t="shared" si="5"/>
        <v>6514</v>
      </c>
      <c r="G7" s="4">
        <f t="shared" si="6"/>
        <v>5428</v>
      </c>
      <c r="H7" s="4">
        <f t="shared" si="7"/>
        <v>4524</v>
      </c>
      <c r="I7" s="4">
        <f t="shared" si="8"/>
        <v>0</v>
      </c>
      <c r="J7" s="4">
        <f t="shared" si="9"/>
        <v>0</v>
      </c>
      <c r="N7" s="67">
        <v>6</v>
      </c>
      <c r="O7" s="75">
        <v>1459</v>
      </c>
      <c r="P7" s="75">
        <f t="shared" ref="P7" si="13">O7/1.2</f>
        <v>1215.8333333333335</v>
      </c>
      <c r="Q7" s="75">
        <f t="shared" si="10"/>
        <v>1013.1944444444446</v>
      </c>
      <c r="R7" s="2">
        <v>6600000</v>
      </c>
      <c r="S7" s="2"/>
      <c r="T7" s="2"/>
    </row>
    <row r="8" spans="1:35">
      <c r="A8" s="4">
        <f t="shared" si="0"/>
        <v>7</v>
      </c>
      <c r="B8" s="4">
        <f t="shared" si="1"/>
        <v>958.33333333333337</v>
      </c>
      <c r="C8" s="4">
        <f t="shared" si="2"/>
        <v>1150</v>
      </c>
      <c r="D8" s="4">
        <f t="shared" si="3"/>
        <v>1380</v>
      </c>
      <c r="E8" s="5">
        <f t="shared" si="4"/>
        <v>5400000</v>
      </c>
      <c r="F8" s="4">
        <f t="shared" si="5"/>
        <v>5635</v>
      </c>
      <c r="G8" s="4">
        <f t="shared" si="6"/>
        <v>4696</v>
      </c>
      <c r="H8" s="4">
        <f t="shared" si="7"/>
        <v>3913</v>
      </c>
      <c r="I8" s="4">
        <f t="shared" si="8"/>
        <v>0</v>
      </c>
      <c r="J8" s="4">
        <f t="shared" si="9"/>
        <v>0</v>
      </c>
      <c r="N8" s="67">
        <v>7</v>
      </c>
      <c r="O8" s="75">
        <v>0</v>
      </c>
      <c r="P8" s="75">
        <v>1150</v>
      </c>
      <c r="Q8" s="75">
        <f t="shared" ref="Q8" si="14">P8/1.2</f>
        <v>958.33333333333337</v>
      </c>
      <c r="R8" s="2">
        <v>5400000</v>
      </c>
      <c r="S8" s="2"/>
      <c r="T8" s="2"/>
    </row>
    <row r="9" spans="1:35">
      <c r="A9" s="4">
        <f t="shared" si="0"/>
        <v>8</v>
      </c>
      <c r="B9" s="4">
        <f t="shared" si="1"/>
        <v>958.33333333333337</v>
      </c>
      <c r="C9" s="4">
        <f t="shared" si="2"/>
        <v>1150</v>
      </c>
      <c r="D9" s="4">
        <f t="shared" si="3"/>
        <v>1380</v>
      </c>
      <c r="E9" s="5">
        <f t="shared" si="4"/>
        <v>6500000</v>
      </c>
      <c r="F9" s="4">
        <f t="shared" si="5"/>
        <v>6783</v>
      </c>
      <c r="G9" s="4">
        <f t="shared" si="6"/>
        <v>5652</v>
      </c>
      <c r="H9" s="4">
        <f t="shared" si="7"/>
        <v>4710</v>
      </c>
      <c r="I9" s="4">
        <f t="shared" si="8"/>
        <v>0</v>
      </c>
      <c r="J9" s="4">
        <f t="shared" si="9"/>
        <v>0</v>
      </c>
      <c r="N9" s="67">
        <v>8</v>
      </c>
      <c r="O9" s="75">
        <v>0</v>
      </c>
      <c r="P9" s="75">
        <v>1150</v>
      </c>
      <c r="Q9" s="75">
        <f t="shared" ref="Q9" si="15">P9/1.2</f>
        <v>958.33333333333337</v>
      </c>
      <c r="R9" s="2">
        <v>6500000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6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7">O11/1.2</f>
        <v>0</v>
      </c>
      <c r="Q11">
        <f t="shared" ref="Q11" si="18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9">O12/1.2</f>
        <v>0</v>
      </c>
      <c r="Q12">
        <f t="shared" ref="Q12" si="20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1">O13/1.2</f>
        <v>0</v>
      </c>
      <c r="Q13">
        <f t="shared" ref="Q13" si="22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3">O14/1.2</f>
        <v>0</v>
      </c>
      <c r="Q14">
        <f t="shared" ref="Q14:Q15" si="24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3"/>
        <v>0</v>
      </c>
      <c r="Q15">
        <f t="shared" si="24"/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8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5">
        <v>0</v>
      </c>
      <c r="P19" s="75">
        <f>O19/1.2</f>
        <v>0</v>
      </c>
      <c r="Q19" s="75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I30" sqref="I3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N27" sqref="N2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6" sqref="P6"/>
    </sheetView>
  </sheetViews>
  <sheetFormatPr defaultRowHeight="1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4"/>
  <sheetViews>
    <sheetView workbookViewId="0">
      <selection activeCell="I17" sqref="I17"/>
    </sheetView>
  </sheetViews>
  <sheetFormatPr defaultRowHeight="15"/>
  <sheetData>
    <row r="6" spans="5:8">
      <c r="E6">
        <v>9.9</v>
      </c>
      <c r="F6">
        <v>14.1</v>
      </c>
      <c r="G6">
        <f>F6*E6</f>
        <v>139.59</v>
      </c>
    </row>
    <row r="7" spans="5:8">
      <c r="E7">
        <v>9.9</v>
      </c>
      <c r="F7">
        <v>9</v>
      </c>
      <c r="G7" s="75">
        <f t="shared" ref="G7:G11" si="0">F7*E7</f>
        <v>89.100000000000009</v>
      </c>
    </row>
    <row r="8" spans="5:8">
      <c r="E8">
        <v>9.3000000000000007</v>
      </c>
      <c r="F8">
        <v>9.6</v>
      </c>
      <c r="G8" s="75">
        <f t="shared" si="0"/>
        <v>89.28</v>
      </c>
    </row>
    <row r="9" spans="5:8">
      <c r="E9">
        <v>3.4</v>
      </c>
      <c r="F9">
        <v>9.1</v>
      </c>
      <c r="G9" s="75">
        <f t="shared" si="0"/>
        <v>30.939999999999998</v>
      </c>
    </row>
    <row r="10" spans="5:8">
      <c r="E10">
        <v>3.1</v>
      </c>
      <c r="F10">
        <v>7</v>
      </c>
      <c r="G10" s="75">
        <f t="shared" si="0"/>
        <v>21.7</v>
      </c>
    </row>
    <row r="11" spans="5:8">
      <c r="E11">
        <v>9.9</v>
      </c>
      <c r="F11">
        <v>4.0999999999999996</v>
      </c>
      <c r="G11" s="75">
        <f t="shared" si="0"/>
        <v>40.589999999999996</v>
      </c>
    </row>
    <row r="12" spans="5:8">
      <c r="G12">
        <f>SUM(G6:G11)</f>
        <v>411.2</v>
      </c>
      <c r="H12">
        <f>G12*1.35</f>
        <v>555.12</v>
      </c>
    </row>
    <row r="14" spans="5:8">
      <c r="E14">
        <v>50.65</v>
      </c>
      <c r="F14" s="121">
        <f>E14*10.764</f>
        <v>545.19659999999999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2024-01-15T08:07:13Z</dcterms:modified>
</cp:coreProperties>
</file>