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7917D9D-12A8-47FB-B5FA-27283F0C8E8C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1" l="1"/>
  <c r="D18" i="1"/>
  <c r="H5" i="1"/>
  <c r="J16" i="1"/>
  <c r="I16" i="1"/>
  <c r="I14" i="1"/>
  <c r="G14" i="1"/>
  <c r="F14" i="1"/>
  <c r="F7" i="1"/>
  <c r="G5" i="1"/>
  <c r="F6" i="1"/>
  <c r="F5" i="1"/>
  <c r="J26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7" i="1" s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<sst xmlns="http://schemas.openxmlformats.org/spreadsheetml/2006/main" count="35" uniqueCount="33">
  <si>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</si>
  <si>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</si>
  <si>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</si>
  <si>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</si>
  <si>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</si>
  <si>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</si>
  <si>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</si>
  <si>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</si>
  <si>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</si>
  <si>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</si>
  <si>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</si>
  <si>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</si>
  <si>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</si>
  <si>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</si>
  <si>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</si>
  <si>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</si>
  <si>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</si>
  <si>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</si>
  <si>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</si>
  <si>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</si>
  <si>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</si>
  <si>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</si>
  <si>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</si>
  <si>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</si>
  <si>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</si>
  <si>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</si>
  <si>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</si>
  <si>
    <t>Attach terrace</t>
  </si>
  <si>
    <t>Terrace Value</t>
  </si>
  <si>
    <t>Total Value</t>
  </si>
  <si>
    <t>FB</t>
  </si>
  <si>
    <t>Terrace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</si>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</sst>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592930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9A3FC-DAE0-4880-81E5-03A4B9C2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52130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BEDBC-03F4-4240-BBCD-48AA697E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12C3F-411B-4642-84F7-A08DD99F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DB900-3919-4CE6-95AA-396D4DE8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9088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31B33-442A-4C5C-8CDD-50B6258F5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278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115677</xdr:colOff>
      <xdr:row>29</xdr:row>
      <xdr:rowOff>115087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6750AE-7809-4A3C-B1D4-2965ABF1F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9277" cy="5639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 t="s">
        <v>28</v>
      </c>
      <c r="D2" s="40" t="s">
        <v>29</v>
      </c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19500</v>
      </c>
      <c r="C3" s="33"/>
      <c r="D3" s="30"/>
      <c r="E3" s="10"/>
      <c r="F3" s="5">
        <v>2017</v>
      </c>
      <c r="G3" s="7">
        <v>2024</v>
      </c>
      <c r="H3" s="8">
        <f>G3-F3</f>
        <v>7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2800</v>
      </c>
      <c r="C4" s="33"/>
      <c r="D4" s="30"/>
      <c r="E4" s="10"/>
      <c r="F4" s="9" t="s">
        <v>24</v>
      </c>
      <c r="G4" t="s">
        <v>27</v>
      </c>
      <c r="H4" t="s">
        <v>32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16700</v>
      </c>
      <c r="C5" s="33"/>
      <c r="D5" s="30"/>
      <c r="E5" s="16"/>
      <c r="F5" s="51">
        <f>75.34*10.764</f>
        <v>810.95975999999996</v>
      </c>
      <c r="G5" s="19">
        <f>13.98*10.764</f>
        <v>150.48071999999999</v>
      </c>
      <c r="H5" s="22">
        <f>94.78*10.764</f>
        <v>1020.21192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2800</v>
      </c>
      <c r="C6" s="33"/>
      <c r="D6" s="30"/>
      <c r="E6" s="52"/>
      <c r="F6" s="52">
        <f>4.38*10.764</f>
        <v>47.146319999999996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7</v>
      </c>
      <c r="C7" s="29"/>
      <c r="D7" s="41"/>
      <c r="E7" s="53"/>
      <c r="F7" s="16">
        <f>SUM(F5:F6)</f>
        <v>858.10607999999991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53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10.5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0.105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294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2506</v>
      </c>
      <c r="C13" s="33"/>
      <c r="D13" s="44"/>
      <c r="E13" s="1"/>
      <c r="F13" s="10" t="s">
        <v>25</v>
      </c>
      <c r="G13" s="21" t="s">
        <v>30</v>
      </c>
      <c r="H13" s="21" t="s">
        <v>31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16700</v>
      </c>
      <c r="C14" s="33"/>
      <c r="D14" s="30"/>
      <c r="E14" s="10"/>
      <c r="F14" s="12">
        <f>153+41+73+45+31+100+133+15+25+127+31</f>
        <v>774</v>
      </c>
      <c r="G14">
        <f>48+47+18+19</f>
        <v>132</v>
      </c>
      <c r="H14" s="21">
        <v>35</v>
      </c>
      <c r="I14" s="57">
        <f>F14+G14+H14</f>
        <v>941</v>
      </c>
      <c r="J14" s="57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19206</v>
      </c>
      <c r="C15" s="33">
        <f>B15*40%</f>
        <v>7682.4000000000005</v>
      </c>
      <c r="D15" s="30"/>
      <c r="E15" s="10"/>
      <c r="F15" s="21"/>
      <c r="G15" s="23"/>
      <c r="H15" s="21"/>
      <c r="I15" s="12">
        <v>18500</v>
      </c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858</v>
      </c>
      <c r="C16" s="45">
        <v>150</v>
      </c>
      <c r="D16" s="46"/>
      <c r="E16" s="10"/>
      <c r="F16" s="21"/>
      <c r="G16" s="24"/>
      <c r="H16" s="20"/>
      <c r="I16" s="10">
        <f>I15*I14</f>
        <v>17408500</v>
      </c>
      <c r="J16" s="10">
        <f>I16/858</f>
        <v>20289.627039627041</v>
      </c>
      <c r="N16" s="55"/>
    </row>
    <row r="17" spans="1:15" ht="16.5" x14ac:dyDescent="0.3">
      <c r="A17" s="46" t="s">
        <v>11</v>
      </c>
      <c r="B17" s="47">
        <f>B16*B15</f>
        <v>16478748</v>
      </c>
      <c r="C17" s="47">
        <f>C16*C15</f>
        <v>1152360</v>
      </c>
      <c r="D17" s="48">
        <f>C17+B17</f>
        <v>17631108</v>
      </c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/>
      <c r="C18" s="47"/>
      <c r="D18" s="48">
        <f>1020*2800</f>
        <v>2856000</v>
      </c>
      <c r="E18" s="10"/>
      <c r="F18" s="10"/>
      <c r="G18" s="10"/>
    </row>
    <row r="19" spans="1:15" ht="16.5" x14ac:dyDescent="0.3">
      <c r="A19" s="45" t="s">
        <v>16</v>
      </c>
      <c r="B19" s="49"/>
      <c r="C19" s="47"/>
      <c r="D19" s="47">
        <f>D17*0.03/12</f>
        <v>44077.77</v>
      </c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1000</v>
      </c>
      <c r="D25" s="51"/>
      <c r="E25" s="51"/>
      <c r="F25" s="51">
        <v>17500000</v>
      </c>
      <c r="G25" s="16">
        <f t="shared" ref="G25:G31" si="0">F25/C25</f>
        <v>17500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1050</v>
      </c>
      <c r="D26" s="51"/>
      <c r="E26" s="51"/>
      <c r="F26" s="51">
        <v>17900000</v>
      </c>
      <c r="G26" s="16">
        <f t="shared" si="0"/>
        <v>17047.619047619046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950</v>
      </c>
      <c r="D27" s="51"/>
      <c r="E27" s="51"/>
      <c r="F27" s="16">
        <v>17900000</v>
      </c>
      <c r="G27" s="16">
        <f t="shared" si="0"/>
        <v>18842.105263157893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/>
      <c r="C28" s="50">
        <v>1050</v>
      </c>
      <c r="D28" s="51"/>
      <c r="E28" s="51"/>
      <c r="F28" s="16">
        <v>18500000</v>
      </c>
      <c r="G28" s="16">
        <f t="shared" si="0"/>
        <v>17619.047619047618</v>
      </c>
      <c r="H28" s="16" t="e">
        <f t="shared" si="2"/>
        <v>#DIV/0!</v>
      </c>
      <c r="I28" s="16" t="e">
        <f t="shared" si="1"/>
        <v>#DIV/0!</v>
      </c>
      <c r="J28" s="51">
        <f t="shared" si="3"/>
        <v>0</v>
      </c>
    </row>
    <row r="29" spans="1:15" x14ac:dyDescent="0.25">
      <c r="B29" s="50"/>
      <c r="C29" s="50">
        <v>1000</v>
      </c>
      <c r="D29" s="51"/>
      <c r="E29" s="51"/>
      <c r="F29" s="16">
        <v>17200000</v>
      </c>
      <c r="G29" s="16">
        <f t="shared" si="0"/>
        <v>17200</v>
      </c>
      <c r="H29" s="16" t="e">
        <f t="shared" si="2"/>
        <v>#DIV/0!</v>
      </c>
      <c r="I29" s="16" t="e">
        <f t="shared" si="1"/>
        <v>#DIV/0!</v>
      </c>
      <c r="J29" s="51">
        <f t="shared" si="3"/>
        <v>0</v>
      </c>
    </row>
    <row r="30" spans="1:15" x14ac:dyDescent="0.25">
      <c r="B30" s="50"/>
      <c r="C30" s="50">
        <v>1057</v>
      </c>
      <c r="D30" s="51"/>
      <c r="E30" s="51"/>
      <c r="F30" s="16">
        <v>17800000</v>
      </c>
      <c r="G30" s="16">
        <f t="shared" si="0"/>
        <v>16840.11352885525</v>
      </c>
      <c r="H30" s="16" t="e">
        <f t="shared" si="2"/>
        <v>#DIV/0!</v>
      </c>
      <c r="I30" s="16" t="e">
        <f t="shared" si="1"/>
        <v>#DIV/0!</v>
      </c>
      <c r="J30" s="51">
        <f t="shared" si="3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>
        <v>949</v>
      </c>
      <c r="C33" s="50">
        <v>11750000</v>
      </c>
      <c r="D33" s="51">
        <f>C33/B33</f>
        <v>12381.454162276081</v>
      </c>
      <c r="E33" s="51">
        <v>421300</v>
      </c>
      <c r="F33" s="51">
        <v>30000</v>
      </c>
      <c r="G33" s="16">
        <f>F33+E33+C33</f>
        <v>12201300</v>
      </c>
      <c r="H33" s="51">
        <f>G33/B33</f>
        <v>12857.007376185458</v>
      </c>
      <c r="I33" s="16" t="e">
        <f>G33/A33</f>
        <v>#DIV/0!</v>
      </c>
    </row>
    <row r="34" spans="1:9" x14ac:dyDescent="0.25">
      <c r="B34" s="50">
        <v>1270</v>
      </c>
      <c r="C34" s="50">
        <v>16800000</v>
      </c>
      <c r="D34" s="51">
        <f>C34/B34</f>
        <v>13228.346456692914</v>
      </c>
      <c r="E34" s="51">
        <v>1176000</v>
      </c>
      <c r="F34" s="51">
        <v>30000</v>
      </c>
      <c r="G34" s="16">
        <f>F34+E34+C34</f>
        <v>18006000</v>
      </c>
      <c r="H34" s="51">
        <f>G34/B34</f>
        <v>14177.952755905511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2024-01-17T06:32:23Z</dcterms:modified>
</cp:coreProperties>
</file>