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BOM\Andheri (East) Seepz\Narendra Nandkumar Vardam\"/>
    </mc:Choice>
  </mc:AlternateContent>
  <xr:revisionPtr revIDLastSave="0" documentId="13_ncr:1_{0A48742A-896D-41B9-8E06-B729DCB2671C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5" i="25" l="1"/>
  <c r="C4" i="25"/>
  <c r="C3" i="25"/>
  <c r="Q2" i="4"/>
  <c r="B2" i="4" s="1"/>
  <c r="C2" i="4" s="1"/>
  <c r="Q3" i="4"/>
  <c r="B3" i="4" s="1"/>
  <c r="C3" i="4" s="1"/>
  <c r="D3" i="4" s="1"/>
  <c r="P4" i="4"/>
  <c r="P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<sst xmlns="http://schemas.openxmlformats.org/spreadsheetml/2006/main" count="129" uniqueCount="88">
  <si>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</si>
  <si>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</si>
  <si>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</si>
  <si>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</si>
  <si>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</si>
  <si>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</si>
  <si>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</si>
  <si>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</si>
  <si>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</si>
  <si>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</si>
  <si>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</si>
  <si>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</si>
  <si>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</si>
  <si>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</si>
  <si>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</si>
  <si>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</si>
  <si>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</si>
  <si>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</si>
  <si>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</si>
  <si>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</si>
  <si>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</si>
  <si>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</si>
  <si>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</si>
  <si>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</si>
  <si>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</si>
  <si>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</si>
  <si>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</si>
  <si>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</si>
  <si>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</si>
  <si>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</si>
  <si>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</si>
  <si>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</si>
  <si>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</si>
  <si>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</si>
  <si>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</si>
  <si>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</si>
  <si>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</si>
  <si>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</si>
  <si>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</si>
  <si>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</si>
  <si>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</si>
  <si>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</si>
  <si>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</si>
  <si>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</si>
  <si>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</si>
  <si>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</si>
  <si>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</si>
  <si>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</si>
  <si>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</si>
  <si>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</si>
  <si>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</si>
  <si>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</si>
  <si>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</si>
  <si>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</si>
  <si>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</si>
  <si>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</si>
  <si>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</si>
  <si>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</si>
  <si>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</si>
  <si>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</si>
  <si>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</si>
  <si>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</si>
  <si>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</si>
  <si>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</si>
  <si>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</si>
  <si>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</si>
  <si>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</si>
  <si>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</si>
  <si>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</si>
  <si>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</si>
  <si>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</si>
  <si>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</si>
  <si>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</si>
  <si>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</si>
  <si>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</si>
  <si>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</si>
  <si>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</si>
  <si>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</si>
  <si>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</si>
  <si>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</si>
  <si>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</si>
  <si>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</si>
  <si>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</si>
  <si>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</si>
  <si>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14.12.2023</t>
  </si>
  <si>
    <t>ACA</t>
  </si>
  <si>
    <t>YOC-2000</t>
  </si>
  <si>
    <t>IGR-25.01.23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</si>
</sst>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B55083-DA5D-4ECA-B298-E360C5E21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421371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6DE6AB-C7A0-4F8E-82CB-5F0740C34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70971" cy="89071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326107</xdr:colOff>
      <xdr:row>46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7B1E1F-1B15-4E99-AFB9-CE76EC93F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75707" cy="8878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97475</xdr:colOff>
      <xdr:row>49</xdr:row>
      <xdr:rowOff>134598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0D1D21-F460-41A1-AE84-6E6980078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5947075" cy="8945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244031.51599999997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273431.51599999995</v>
      </c>
      <c r="D9" s="63" t="s">
        <v>62</v>
      </c>
      <c r="E9" s="64">
        <f>C9/10.764</f>
        <v>25402.407655146781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2000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24</v>
      </c>
      <c r="D13" s="70">
        <f>D12-C13</f>
        <v>76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C18" sqref="C18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13500</v>
      </c>
      <c r="D3" s="24" t="s">
        <v>75</v>
      </c>
      <c r="E3" s="6" t="s">
        <v>76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11000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24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36</v>
      </c>
      <c r="D8" s="26">
        <v>2000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36</v>
      </c>
      <c r="D10" s="26"/>
      <c r="F10" s="19"/>
    </row>
    <row r="11" spans="1:6" x14ac:dyDescent="0.25">
      <c r="A11" s="16"/>
      <c r="B11" s="27"/>
      <c r="C11" s="28">
        <f>C10%</f>
        <v>0.36</v>
      </c>
      <c r="D11" s="28"/>
      <c r="F11" s="19"/>
    </row>
    <row r="12" spans="1:6" x14ac:dyDescent="0.25">
      <c r="A12" s="16" t="s">
        <v>21</v>
      </c>
      <c r="B12" s="20"/>
      <c r="C12" s="21">
        <f>C6*C11</f>
        <v>900</v>
      </c>
      <c r="D12" s="24"/>
      <c r="F12" s="19"/>
    </row>
    <row r="13" spans="1:6" x14ac:dyDescent="0.25">
      <c r="A13" s="16" t="s">
        <v>22</v>
      </c>
      <c r="B13" s="20"/>
      <c r="C13" s="21">
        <f>C6-C12</f>
        <v>1600</v>
      </c>
      <c r="D13" s="24"/>
      <c r="F13" s="19"/>
    </row>
    <row r="14" spans="1:6" x14ac:dyDescent="0.25">
      <c r="A14" s="16" t="s">
        <v>15</v>
      </c>
      <c r="B14" s="20"/>
      <c r="C14" s="21">
        <f>C5</f>
        <v>11000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12600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270</v>
      </c>
      <c r="D18" s="26"/>
      <c r="F18" s="19"/>
    </row>
    <row r="19" spans="1:6" x14ac:dyDescent="0.25">
      <c r="A19" s="16" t="s">
        <v>73</v>
      </c>
      <c r="B19" s="6"/>
      <c r="C19" s="32">
        <f>C18*C16</f>
        <v>3402000</v>
      </c>
      <c r="D19" s="33"/>
      <c r="E19" s="70"/>
      <c r="F19" s="34"/>
    </row>
    <row r="20" spans="1:6" x14ac:dyDescent="0.25">
      <c r="A20" s="16" t="s">
        <v>24</v>
      </c>
      <c r="C20" s="35">
        <f>C19*90%</f>
        <v>3061800</v>
      </c>
      <c r="D20" s="32"/>
      <c r="F20" s="19"/>
    </row>
    <row r="21" spans="1:6" x14ac:dyDescent="0.25">
      <c r="A21" s="16" t="s">
        <v>25</v>
      </c>
      <c r="C21" s="35">
        <f>C19*80%</f>
        <v>2721600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675000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7087.5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G2" activeCellId="2" sqref="G5:R5 G3:R3 G2:S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225</v>
      </c>
      <c r="C2" s="4">
        <f t="shared" ref="C2:C16" si="1">B2*1.2</f>
        <v>270</v>
      </c>
      <c r="D2" s="4">
        <f t="shared" ref="D2:D16" si="2">C2*1.2</f>
        <v>324</v>
      </c>
      <c r="E2" s="5">
        <f t="shared" ref="E2:E16" si="3">R2</f>
        <v>3000000</v>
      </c>
      <c r="F2" s="4">
        <f t="shared" ref="F2:F15" si="4">ROUND((E2/B2),0)</f>
        <v>13333</v>
      </c>
      <c r="G2" s="78">
        <f t="shared" ref="G2:G15" si="5">ROUND((E2/C2),0)</f>
        <v>11111</v>
      </c>
      <c r="H2" s="78">
        <f t="shared" ref="H2:H15" si="6">ROUND((E2/D2),0)</f>
        <v>9259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v>270</v>
      </c>
      <c r="Q2" s="7">
        <f t="shared" ref="Q2:Q10" si="9">P2/1.2</f>
        <v>225</v>
      </c>
      <c r="R2" s="79">
        <v>3000000</v>
      </c>
      <c r="S2" s="79" t="s">
        <v>87</v>
      </c>
    </row>
    <row r="3" spans="1:19" x14ac:dyDescent="0.25">
      <c r="A3" s="4">
        <v>2</v>
      </c>
      <c r="B3" s="4">
        <f t="shared" si="0"/>
        <v>208.33333333333334</v>
      </c>
      <c r="C3" s="4">
        <f t="shared" si="1"/>
        <v>250</v>
      </c>
      <c r="D3" s="4">
        <f t="shared" si="2"/>
        <v>300</v>
      </c>
      <c r="E3" s="5">
        <f t="shared" si="3"/>
        <v>4000000</v>
      </c>
      <c r="F3" s="4">
        <f t="shared" si="4"/>
        <v>19200</v>
      </c>
      <c r="G3" s="78">
        <f t="shared" si="5"/>
        <v>16000</v>
      </c>
      <c r="H3" s="78">
        <f t="shared" si="6"/>
        <v>13333</v>
      </c>
      <c r="I3" s="78">
        <f t="shared" si="7"/>
        <v>0</v>
      </c>
      <c r="J3" s="78">
        <f t="shared" si="8"/>
        <v>0</v>
      </c>
      <c r="K3" s="7"/>
      <c r="L3" s="7"/>
      <c r="M3" s="7"/>
      <c r="N3" s="7"/>
      <c r="O3" s="7">
        <v>0</v>
      </c>
      <c r="P3" s="7">
        <v>250</v>
      </c>
      <c r="Q3" s="7">
        <f t="shared" si="9"/>
        <v>208.33333333333334</v>
      </c>
      <c r="R3" s="79">
        <v>4000000</v>
      </c>
      <c r="S3" s="2"/>
    </row>
    <row r="4" spans="1:19" x14ac:dyDescent="0.25">
      <c r="A4" s="4">
        <v>3</v>
      </c>
      <c r="B4" s="4">
        <f t="shared" si="0"/>
        <v>215</v>
      </c>
      <c r="C4" s="4">
        <f t="shared" si="1"/>
        <v>258</v>
      </c>
      <c r="D4" s="4">
        <f t="shared" si="2"/>
        <v>309.59999999999997</v>
      </c>
      <c r="E4" s="5">
        <f t="shared" si="3"/>
        <v>4500000</v>
      </c>
      <c r="F4" s="4">
        <f t="shared" si="4"/>
        <v>20930</v>
      </c>
      <c r="G4" s="4">
        <f t="shared" si="5"/>
        <v>17442</v>
      </c>
      <c r="H4" s="4">
        <f t="shared" si="6"/>
        <v>14535</v>
      </c>
      <c r="I4" s="4">
        <f t="shared" si="7"/>
        <v>0</v>
      </c>
      <c r="J4" s="4">
        <f t="shared" si="8"/>
        <v>0</v>
      </c>
      <c r="O4">
        <v>0</v>
      </c>
      <c r="P4">
        <f t="shared" ref="P3:P10" si="10">O4/1.2</f>
        <v>0</v>
      </c>
      <c r="Q4">
        <v>215</v>
      </c>
      <c r="R4" s="2">
        <v>4500000</v>
      </c>
      <c r="S4" s="2"/>
    </row>
    <row r="5" spans="1:19" x14ac:dyDescent="0.25">
      <c r="A5" s="4">
        <v>4</v>
      </c>
      <c r="B5" s="4">
        <f t="shared" si="0"/>
        <v>225</v>
      </c>
      <c r="C5" s="4">
        <f t="shared" si="1"/>
        <v>270</v>
      </c>
      <c r="D5" s="4">
        <f t="shared" si="2"/>
        <v>324</v>
      </c>
      <c r="E5" s="5">
        <f t="shared" si="3"/>
        <v>3800000</v>
      </c>
      <c r="F5" s="4">
        <f t="shared" si="4"/>
        <v>16889</v>
      </c>
      <c r="G5" s="78">
        <f t="shared" si="5"/>
        <v>14074</v>
      </c>
      <c r="H5" s="78">
        <f t="shared" si="6"/>
        <v>11728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f t="shared" si="10"/>
        <v>0</v>
      </c>
      <c r="Q5" s="7">
        <v>225</v>
      </c>
      <c r="R5" s="79">
        <v>3800000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10"/>
        <v>0</v>
      </c>
      <c r="Q6">
        <f t="shared" si="9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86</v>
      </c>
    </row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74</v>
      </c>
      <c r="D28" s="72" t="s">
        <v>84</v>
      </c>
      <c r="F28" s="57" t="s">
        <v>85</v>
      </c>
      <c r="G28" s="57">
        <v>225</v>
      </c>
    </row>
    <row r="29" spans="1:19" s="10" customFormat="1" x14ac:dyDescent="0.25">
      <c r="C29" s="72" t="s">
        <v>1</v>
      </c>
      <c r="D29" s="72">
        <v>3000000</v>
      </c>
      <c r="F29" s="57" t="s">
        <v>71</v>
      </c>
      <c r="G29" s="57">
        <v>270</v>
      </c>
      <c r="H29" s="10">
        <f>G29/G28</f>
        <v>1.2</v>
      </c>
    </row>
    <row r="30" spans="1:19" s="10" customFormat="1" x14ac:dyDescent="0.25">
      <c r="F30" s="57" t="s">
        <v>72</v>
      </c>
      <c r="G30" s="57">
        <v>12000</v>
      </c>
    </row>
    <row r="31" spans="1:19" s="10" customFormat="1" x14ac:dyDescent="0.25">
      <c r="C31" s="75"/>
      <c r="D31" s="75"/>
      <c r="F31" s="75" t="s">
        <v>73</v>
      </c>
      <c r="G31" s="75">
        <f>G29*G30</f>
        <v>3240000</v>
      </c>
      <c r="H31" s="10">
        <f>G31/D29</f>
        <v>1.08</v>
      </c>
    </row>
    <row r="32" spans="1:19" s="10" customFormat="1" x14ac:dyDescent="0.25">
      <c r="C32" s="75"/>
      <c r="D32" s="75"/>
      <c r="F32" s="75" t="s">
        <v>24</v>
      </c>
      <c r="G32" s="75">
        <f>G31*90%</f>
        <v>2916000</v>
      </c>
    </row>
    <row r="33" spans="3:7" s="10" customFormat="1" x14ac:dyDescent="0.25">
      <c r="C33" s="75"/>
      <c r="D33" s="75"/>
      <c r="F33" s="75" t="s">
        <v>25</v>
      </c>
      <c r="G33" s="75">
        <f>G31*80%</f>
        <v>2592000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2024-01-16T08:18:19Z</dcterms:modified>
</cp:coreProperties>
</file>