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Hasmukhbhai Patel\"/>
    </mc:Choice>
  </mc:AlternateContent>
  <xr:revisionPtr revIDLastSave="0" documentId="13_ncr:1_{19CF00A7-DA7A-418C-9C99-A52E8B002B2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18" i="4" l="1"/>
  <c r="Q11" i="4" l="1"/>
  <c r="Q12" i="4"/>
  <c r="Q13" i="4"/>
  <c r="Q14" i="4"/>
  <c r="Q15" i="4"/>
  <c r="Q16" i="4"/>
  <c r="Q17" i="4"/>
  <c r="C3" i="4"/>
  <c r="C16" i="4"/>
  <c r="C17" i="4"/>
  <c r="C18" i="4"/>
  <c r="C2" i="4"/>
  <c r="G21" i="4"/>
  <c r="G30" i="4"/>
  <c r="I19" i="4"/>
  <c r="H19" i="4"/>
  <c r="P12" i="4" l="1"/>
  <c r="P11" i="4"/>
  <c r="P10" i="4"/>
  <c r="P9" i="4"/>
  <c r="P8" i="4"/>
  <c r="P7" i="4"/>
  <c r="P6" i="4"/>
  <c r="P5" i="4"/>
  <c r="P4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<sst xmlns="http://schemas.openxmlformats.org/spreadsheetml/2006/main" count="31" uniqueCount="28">
  <si>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</si>
  <si>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</si>
  <si>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</si>
  <si>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</si>
  <si>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</si>
  <si>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</si>
  <si>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</si>
  <si>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</si>
  <si>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</si>
  <si>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</si>
  <si>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</si>
  <si>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</si>
  <si>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</si>
  <si>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1702,17fllor,Saikrupa CHS,Ram Mandir Road,Borivali West</t>
  </si>
  <si>
    <t>rera ca</t>
  </si>
  <si>
    <t>bua</t>
  </si>
  <si>
    <t>rate onc a</t>
  </si>
  <si>
    <t>fmv</t>
  </si>
  <si>
    <t>agreement  - 26.12.23</t>
  </si>
  <si>
    <t>av</t>
  </si>
  <si>
    <t>sd</t>
  </si>
  <si>
    <t>rd</t>
  </si>
  <si>
    <t>bv</t>
  </si>
  <si>
    <t>13.02.23</t>
  </si>
  <si>
    <t>11.01.23</t>
  </si>
  <si>
    <t>05.07.23</t>
  </si>
  <si>
    <t>09.06.23</t>
  </si>
  <si>
    <t>26000/-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</si>
</sst>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1" fillId="3" borderId="0" xfId="0" applyNumberFormat="1" applyFont="1" applyFill="1"/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4310FF-EC58-4BAA-A449-88B0B2048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D3ADDF-1A24-4BE8-B7C0-6B5146E43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ED4D7A-5DFC-4D56-A7A2-A04D965B1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2935B4-0739-4174-B0A3-27A391E9D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23</xdr:col>
      <xdr:colOff>1957</xdr:colOff>
      <xdr:row>41</xdr:row>
      <xdr:rowOff>904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28B525-346C-45D2-96A2-CDCA2E10D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4022757" cy="647790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25</xdr:col>
      <xdr:colOff>125459</xdr:colOff>
      <xdr:row>37</xdr:row>
      <xdr:rowOff>984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552B9A-EB33-437E-8DB4-025629701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1707859" cy="704948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535091</xdr:colOff>
      <xdr:row>29</xdr:row>
      <xdr:rowOff>67429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3066D6-570D-42B9-8A3C-BF107C52D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117491" cy="540142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239775</xdr:colOff>
      <xdr:row>31</xdr:row>
      <xdr:rowOff>77008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65FA94-26E0-4C92-97FD-342ECBCC1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822175" cy="579200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325852</xdr:colOff>
      <xdr:row>44</xdr:row>
      <xdr:rowOff>96407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36E108-BD2A-4C1D-8507-0F6D34DB8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346652" cy="8287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J19" sqref="J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0.140625" style="7" customWidth="1"/>
    <col min="7" max="7" width="13.71093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645</v>
      </c>
      <c r="C2" s="4">
        <f>B2*1.1</f>
        <v>709.50000000000011</v>
      </c>
      <c r="D2" s="4">
        <f t="shared" ref="D2:D13" si="2">C2*1.2</f>
        <v>851.40000000000009</v>
      </c>
      <c r="E2" s="5">
        <f t="shared" ref="E2:E13" si="3">R2</f>
        <v>12577500</v>
      </c>
      <c r="F2" s="10">
        <f t="shared" ref="F2:F13" si="4">ROUND((E2/B2),0)</f>
        <v>19500</v>
      </c>
      <c r="G2" s="10">
        <f t="shared" ref="G2:G13" si="5">ROUND((E2/C2),0)</f>
        <v>17727</v>
      </c>
      <c r="H2" s="10">
        <f t="shared" ref="H2:H13" si="6">ROUND((E2/D2),0)</f>
        <v>14773</v>
      </c>
      <c r="I2" s="4" t="e">
        <f>#REF!</f>
        <v>#REF!</v>
      </c>
      <c r="J2" s="4" t="str">
        <f t="shared" ref="J2:J13" si="7">S2</f>
        <v>13.02.23</v>
      </c>
      <c r="O2">
        <v>0</v>
      </c>
      <c r="P2">
        <f t="shared" ref="P2:P12" si="8">O2/1.2</f>
        <v>0</v>
      </c>
      <c r="Q2">
        <v>645</v>
      </c>
      <c r="R2" s="2">
        <v>12577500</v>
      </c>
      <c r="S2" s="8" t="s">
        <v>23</v>
      </c>
      <c r="T2" s="8"/>
    </row>
    <row r="3" spans="1:20" x14ac:dyDescent="0.25">
      <c r="A3" s="4">
        <f t="shared" si="0"/>
        <v>0</v>
      </c>
      <c r="B3" s="4">
        <f t="shared" si="1"/>
        <v>785</v>
      </c>
      <c r="C3" s="4">
        <f t="shared" ref="C3:C18" si="9">B3*1.1</f>
        <v>863.50000000000011</v>
      </c>
      <c r="D3" s="4">
        <f t="shared" si="2"/>
        <v>1036.2</v>
      </c>
      <c r="E3" s="15">
        <f t="shared" si="3"/>
        <v>16450000</v>
      </c>
      <c r="F3" s="16">
        <f t="shared" si="4"/>
        <v>20955</v>
      </c>
      <c r="G3" s="10">
        <f t="shared" si="5"/>
        <v>19050</v>
      </c>
      <c r="H3" s="10">
        <f t="shared" si="6"/>
        <v>15875</v>
      </c>
      <c r="I3" s="4" t="e">
        <f>#REF!</f>
        <v>#REF!</v>
      </c>
      <c r="J3" s="4" t="str">
        <f t="shared" si="7"/>
        <v>11.01.23</v>
      </c>
      <c r="O3">
        <v>0</v>
      </c>
      <c r="P3">
        <f t="shared" si="8"/>
        <v>0</v>
      </c>
      <c r="Q3">
        <v>785</v>
      </c>
      <c r="R3" s="2">
        <v>16450000</v>
      </c>
      <c r="S3" s="8" t="s">
        <v>24</v>
      </c>
      <c r="T3" s="8"/>
    </row>
    <row r="4" spans="1:20" x14ac:dyDescent="0.25">
      <c r="A4" s="4">
        <f t="shared" si="0"/>
        <v>0</v>
      </c>
      <c r="B4" s="4">
        <f t="shared" si="1"/>
        <v>870</v>
      </c>
      <c r="C4" s="4">
        <f t="shared" si="9"/>
        <v>957.00000000000011</v>
      </c>
      <c r="D4" s="4">
        <f t="shared" si="2"/>
        <v>1148.4000000000001</v>
      </c>
      <c r="E4" s="15">
        <f t="shared" si="3"/>
        <v>18150000</v>
      </c>
      <c r="F4" s="16">
        <f t="shared" si="4"/>
        <v>20862</v>
      </c>
      <c r="G4" s="10">
        <f t="shared" si="5"/>
        <v>18966</v>
      </c>
      <c r="H4" s="10">
        <f t="shared" si="6"/>
        <v>15805</v>
      </c>
      <c r="I4" s="4" t="e">
        <f>#REF!</f>
        <v>#REF!</v>
      </c>
      <c r="J4" s="4" t="str">
        <f t="shared" si="7"/>
        <v>05.07.23</v>
      </c>
      <c r="O4">
        <v>0</v>
      </c>
      <c r="P4">
        <f t="shared" si="8"/>
        <v>0</v>
      </c>
      <c r="Q4">
        <v>870</v>
      </c>
      <c r="R4" s="2">
        <v>18150000</v>
      </c>
      <c r="S4" s="8" t="s">
        <v>25</v>
      </c>
      <c r="T4" s="8"/>
    </row>
    <row r="5" spans="1:20" x14ac:dyDescent="0.25">
      <c r="A5" s="4">
        <f t="shared" si="0"/>
        <v>0</v>
      </c>
      <c r="B5" s="4">
        <f t="shared" si="1"/>
        <v>1050</v>
      </c>
      <c r="C5" s="4">
        <f t="shared" si="9"/>
        <v>1155</v>
      </c>
      <c r="D5" s="4">
        <f t="shared" si="2"/>
        <v>1386</v>
      </c>
      <c r="E5" s="15">
        <f t="shared" si="3"/>
        <v>21755000</v>
      </c>
      <c r="F5" s="16">
        <f t="shared" si="4"/>
        <v>20719</v>
      </c>
      <c r="G5" s="10">
        <f t="shared" si="5"/>
        <v>18835</v>
      </c>
      <c r="H5" s="10">
        <f t="shared" si="6"/>
        <v>15696</v>
      </c>
      <c r="I5" s="4" t="e">
        <f>#REF!</f>
        <v>#REF!</v>
      </c>
      <c r="J5" s="4" t="str">
        <f t="shared" si="7"/>
        <v>09.06.23</v>
      </c>
      <c r="O5">
        <v>0</v>
      </c>
      <c r="P5">
        <f t="shared" si="8"/>
        <v>0</v>
      </c>
      <c r="Q5">
        <v>1050</v>
      </c>
      <c r="R5" s="2">
        <v>21755000</v>
      </c>
      <c r="S5" s="8" t="s">
        <v>26</v>
      </c>
      <c r="T5" s="8"/>
    </row>
    <row r="6" spans="1:20" x14ac:dyDescent="0.25">
      <c r="A6" s="4">
        <f t="shared" si="0"/>
        <v>0</v>
      </c>
      <c r="B6" s="4">
        <f t="shared" si="1"/>
        <v>564</v>
      </c>
      <c r="C6" s="4">
        <f t="shared" si="9"/>
        <v>620.40000000000009</v>
      </c>
      <c r="D6" s="4">
        <f t="shared" si="2"/>
        <v>744.48000000000013</v>
      </c>
      <c r="E6" s="15">
        <f t="shared" si="3"/>
        <v>15000000</v>
      </c>
      <c r="F6" s="10">
        <f t="shared" si="4"/>
        <v>26596</v>
      </c>
      <c r="G6" s="10">
        <f t="shared" si="5"/>
        <v>24178</v>
      </c>
      <c r="H6" s="10">
        <f t="shared" si="6"/>
        <v>20148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564</v>
      </c>
      <c r="R6" s="2">
        <v>15000000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695</v>
      </c>
      <c r="C7" s="4">
        <f t="shared" si="9"/>
        <v>764.50000000000011</v>
      </c>
      <c r="D7" s="4">
        <f t="shared" si="2"/>
        <v>917.40000000000009</v>
      </c>
      <c r="E7" s="15">
        <f t="shared" si="3"/>
        <v>20300000</v>
      </c>
      <c r="F7" s="10">
        <f t="shared" si="4"/>
        <v>29209</v>
      </c>
      <c r="G7" s="10">
        <f t="shared" si="5"/>
        <v>26553</v>
      </c>
      <c r="H7" s="10">
        <f t="shared" si="6"/>
        <v>22128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695</v>
      </c>
      <c r="R7" s="2">
        <v>20300000</v>
      </c>
      <c r="S7" s="8"/>
      <c r="T7" s="8"/>
    </row>
    <row r="8" spans="1:20" x14ac:dyDescent="0.25">
      <c r="A8" s="4">
        <f t="shared" si="0"/>
        <v>0</v>
      </c>
      <c r="B8" s="4">
        <f t="shared" si="1"/>
        <v>615</v>
      </c>
      <c r="C8" s="4">
        <f t="shared" si="9"/>
        <v>676.5</v>
      </c>
      <c r="D8" s="4">
        <f t="shared" si="2"/>
        <v>811.8</v>
      </c>
      <c r="E8" s="15">
        <f t="shared" si="3"/>
        <v>18300000</v>
      </c>
      <c r="F8" s="10">
        <f t="shared" si="4"/>
        <v>29756</v>
      </c>
      <c r="G8" s="10">
        <f t="shared" si="5"/>
        <v>27051</v>
      </c>
      <c r="H8" s="10">
        <f t="shared" si="6"/>
        <v>22542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615</v>
      </c>
      <c r="R8" s="2">
        <v>18300000</v>
      </c>
      <c r="S8" s="8"/>
      <c r="T8" s="8"/>
    </row>
    <row r="9" spans="1:20" x14ac:dyDescent="0.25">
      <c r="A9" s="4">
        <f t="shared" si="0"/>
        <v>0</v>
      </c>
      <c r="B9" s="4">
        <f t="shared" si="1"/>
        <v>577</v>
      </c>
      <c r="C9" s="4">
        <f t="shared" si="9"/>
        <v>634.70000000000005</v>
      </c>
      <c r="D9" s="4">
        <f t="shared" si="2"/>
        <v>761.64</v>
      </c>
      <c r="E9" s="15">
        <f t="shared" si="3"/>
        <v>16500000</v>
      </c>
      <c r="F9" s="10">
        <f t="shared" si="4"/>
        <v>28596</v>
      </c>
      <c r="G9" s="10">
        <f t="shared" si="5"/>
        <v>25997</v>
      </c>
      <c r="H9" s="10">
        <f t="shared" si="6"/>
        <v>21664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577</v>
      </c>
      <c r="R9" s="2">
        <v>16500000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615</v>
      </c>
      <c r="C10" s="4">
        <f t="shared" si="9"/>
        <v>676.5</v>
      </c>
      <c r="D10" s="4">
        <f t="shared" si="2"/>
        <v>811.8</v>
      </c>
      <c r="E10" s="15">
        <f t="shared" si="3"/>
        <v>15700000</v>
      </c>
      <c r="F10" s="16">
        <f t="shared" si="4"/>
        <v>25528</v>
      </c>
      <c r="G10" s="10">
        <f t="shared" si="5"/>
        <v>23208</v>
      </c>
      <c r="H10" s="10">
        <f t="shared" si="6"/>
        <v>19340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615</v>
      </c>
      <c r="R10" s="2">
        <v>15700000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ref="Q10:Q17" si="10">P11/1.1</f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si="10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si="10"/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0"/>
        <v>0</v>
      </c>
      <c r="R15" s="2">
        <v>0</v>
      </c>
      <c r="S15" s="8"/>
      <c r="T15" s="8"/>
    </row>
    <row r="16" spans="1:20" x14ac:dyDescent="0.25">
      <c r="C16" s="4">
        <f t="shared" si="9"/>
        <v>0</v>
      </c>
      <c r="Q16">
        <f t="shared" si="10"/>
        <v>0</v>
      </c>
    </row>
    <row r="17" spans="3:24" x14ac:dyDescent="0.25">
      <c r="C17" s="4">
        <f t="shared" si="9"/>
        <v>0</v>
      </c>
      <c r="F17" s="7" t="s">
        <v>13</v>
      </c>
      <c r="Q17">
        <f t="shared" si="10"/>
        <v>0</v>
      </c>
    </row>
    <row r="18" spans="3:24" x14ac:dyDescent="0.25">
      <c r="C18" s="4">
        <f t="shared" si="9"/>
        <v>0</v>
      </c>
      <c r="F18" s="7" t="s">
        <v>14</v>
      </c>
      <c r="G18">
        <v>690</v>
      </c>
      <c r="H18">
        <f>G18/10.764</f>
        <v>64.102564102564102</v>
      </c>
    </row>
    <row r="19" spans="3:24" x14ac:dyDescent="0.25">
      <c r="F19" s="7" t="s">
        <v>15</v>
      </c>
      <c r="G19">
        <v>759</v>
      </c>
      <c r="H19">
        <f>70.53*10.764</f>
        <v>759.18491999999992</v>
      </c>
      <c r="I19">
        <f>H19/G18</f>
        <v>1.1002679999999998</v>
      </c>
    </row>
    <row r="20" spans="3:24" x14ac:dyDescent="0.25">
      <c r="F20" s="7" t="s">
        <v>16</v>
      </c>
      <c r="G20">
        <v>21000</v>
      </c>
    </row>
    <row r="21" spans="3:24" x14ac:dyDescent="0.25">
      <c r="F21" s="7" t="s">
        <v>17</v>
      </c>
      <c r="G21">
        <f>G20*G18</f>
        <v>14490000</v>
      </c>
    </row>
    <row r="22" spans="3:24" x14ac:dyDescent="0.25">
      <c r="G22" s="6"/>
      <c r="H22" s="6"/>
    </row>
    <row r="24" spans="3:24" x14ac:dyDescent="0.25">
      <c r="P24" s="11"/>
      <c r="Q24" s="11"/>
      <c r="R24" s="13"/>
      <c r="T24" s="11"/>
      <c r="U24" s="11"/>
      <c r="V24" s="11"/>
      <c r="W24" s="11"/>
      <c r="X24" s="11"/>
    </row>
    <row r="25" spans="3:24" x14ac:dyDescent="0.25">
      <c r="P25" s="11"/>
      <c r="Q25" s="14"/>
      <c r="R25" s="14"/>
      <c r="T25" s="14"/>
      <c r="U25" s="14"/>
      <c r="V25" s="11"/>
      <c r="W25" s="11"/>
      <c r="X25" s="11"/>
    </row>
    <row r="26" spans="3:24" x14ac:dyDescent="0.25">
      <c r="F26" s="7" t="s">
        <v>18</v>
      </c>
      <c r="I26" t="s">
        <v>27</v>
      </c>
      <c r="P26" s="11"/>
      <c r="Q26" s="11"/>
      <c r="R26" s="11"/>
      <c r="T26" s="11"/>
      <c r="U26" s="11"/>
      <c r="V26" s="11"/>
      <c r="W26" s="11"/>
      <c r="X26" s="11"/>
    </row>
    <row r="27" spans="3:24" x14ac:dyDescent="0.25">
      <c r="F27" s="7" t="s">
        <v>19</v>
      </c>
      <c r="G27">
        <v>13455000</v>
      </c>
      <c r="P27" s="11"/>
      <c r="Q27" s="11"/>
      <c r="R27" s="11"/>
      <c r="T27" s="11"/>
      <c r="U27" s="11"/>
      <c r="V27" s="11"/>
      <c r="W27" s="11"/>
      <c r="X27" s="11"/>
    </row>
    <row r="28" spans="3:24" x14ac:dyDescent="0.25">
      <c r="F28" s="7" t="s">
        <v>20</v>
      </c>
      <c r="G28">
        <v>807300</v>
      </c>
      <c r="P28" s="11"/>
      <c r="Q28" s="11"/>
      <c r="R28" s="12"/>
      <c r="T28" s="12"/>
      <c r="U28" s="12"/>
      <c r="V28" s="11"/>
      <c r="W28" s="11"/>
      <c r="X28" s="11"/>
    </row>
    <row r="29" spans="3:24" x14ac:dyDescent="0.25">
      <c r="F29" s="7" t="s">
        <v>21</v>
      </c>
      <c r="G29">
        <v>30000</v>
      </c>
      <c r="P29" s="11"/>
      <c r="Q29" s="11"/>
      <c r="R29" s="11"/>
      <c r="T29" s="11"/>
      <c r="U29" s="11"/>
      <c r="V29" s="11"/>
      <c r="W29" s="11"/>
      <c r="X29" s="11"/>
    </row>
    <row r="30" spans="3:24" x14ac:dyDescent="0.25">
      <c r="F30" s="7" t="s">
        <v>22</v>
      </c>
      <c r="G30">
        <f>SUM(G27:G29)</f>
        <v>14292300</v>
      </c>
      <c r="P30" s="11"/>
      <c r="Q30" s="11"/>
      <c r="R30" s="11"/>
      <c r="T30" s="11"/>
      <c r="U30" s="11"/>
      <c r="V30" s="11"/>
      <c r="W30" s="11"/>
      <c r="X30" s="11"/>
    </row>
    <row r="31" spans="3:24" x14ac:dyDescent="0.25">
      <c r="P31" s="11"/>
      <c r="Q31" s="11"/>
      <c r="R31" s="11"/>
      <c r="T31" s="11"/>
      <c r="U31" s="11"/>
      <c r="V31" s="11"/>
      <c r="W31" s="11"/>
      <c r="X31" s="11"/>
    </row>
    <row r="32" spans="3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2024-01-17T05:10:53Z</dcterms:modified>
</cp:coreProperties>
</file>