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ta Sahakari Bank\Kandivali (West)\Vaidesh Vikrant Dorde\"/>
    </mc:Choice>
  </mc:AlternateContent>
  <xr:revisionPtr revIDLastSave="0" documentId="13_ncr:1_{EFCE1653-F74D-4235-A10D-AFBD5D2D111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" i="4" l="1"/>
  <c r="G31" i="4"/>
  <c r="Q3" i="4"/>
  <c r="Q2" i="4"/>
  <c r="C5" i="25" l="1"/>
  <c r="C4" i="25"/>
  <c r="C3" i="25"/>
  <c r="P2" i="4"/>
  <c r="P3" i="4"/>
  <c r="B3" i="4" s="1"/>
  <c r="C3" i="4" s="1"/>
  <c r="D3" i="4" s="1"/>
  <c r="P4" i="4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<sst xmlns="http://schemas.openxmlformats.org/spreadsheetml/2006/main" count="130" uniqueCount="88">
  <si>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</si>
  <si>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</si>
  <si>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</si>
  <si>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</si>
  <si>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</si>
  <si>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</si>
  <si>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</si>
  <si>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</si>
  <si>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</si>
  <si>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</si>
  <si>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</si>
  <si>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</si>
  <si>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</si>
  <si>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</si>
  <si>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</si>
  <si>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</si>
  <si>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</si>
  <si>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</si>
  <si>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</si>
  <si>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</si>
  <si>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</si>
  <si>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</si>
  <si>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</si>
  <si>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</si>
  <si>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</si>
  <si>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</si>
  <si>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</si>
  <si>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</si>
  <si>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</si>
  <si>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</si>
  <si>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</si>
  <si>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</si>
  <si>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</si>
  <si>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</si>
  <si>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</si>
  <si>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</si>
  <si>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</si>
  <si>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</si>
  <si>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</si>
  <si>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</si>
  <si>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</si>
  <si>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</si>
  <si>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</si>
  <si>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</si>
  <si>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</si>
  <si>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</si>
  <si>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</si>
  <si>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</si>
  <si>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</si>
  <si>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</si>
  <si>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</si>
  <si>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</si>
  <si>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</si>
  <si>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</si>
  <si>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</si>
  <si>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</si>
  <si>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</si>
  <si>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</si>
  <si>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</si>
  <si>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</si>
  <si>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</si>
  <si>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</si>
  <si>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</si>
  <si>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</si>
  <si>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</si>
  <si>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</si>
  <si>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</si>
  <si>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</si>
  <si>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</si>
  <si>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</si>
  <si>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</si>
  <si>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</si>
  <si>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</si>
  <si>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</si>
  <si>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</si>
  <si>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</si>
  <si>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</si>
  <si>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</si>
  <si>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</si>
  <si>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</si>
  <si>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</si>
  <si>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</si>
  <si>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</si>
  <si>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05.10.2019</t>
  </si>
  <si>
    <t>ACA</t>
  </si>
  <si>
    <t>IGR-02.05.23</t>
  </si>
  <si>
    <t>IGR-17.10.23</t>
  </si>
  <si>
    <t>IGR-16.01.24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</si>
</sst>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869567-93A3-4664-B619-CA9C84C4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7A7440-595A-42AB-8637-63AEF188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DB9F3-DFC5-4D26-B78D-FD15729F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21095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69C4C-F543-46AF-9342-E56E168E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51495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30791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2BBA5-1BDD-4C2C-BEE2-63BBABC2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0391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16" sqref="F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337.5</v>
      </c>
      <c r="D12" s="24"/>
      <c r="F12" s="19"/>
    </row>
    <row r="13" spans="1:6" x14ac:dyDescent="0.25">
      <c r="A13" s="16" t="s">
        <v>22</v>
      </c>
      <c r="B13" s="20"/>
      <c r="C13" s="21">
        <f>C6-C12</f>
        <v>2162.5</v>
      </c>
      <c r="D13" s="24"/>
      <c r="F13" s="19"/>
    </row>
    <row r="14" spans="1:6" x14ac:dyDescent="0.25">
      <c r="A14" s="16" t="s">
        <v>15</v>
      </c>
      <c r="B14" s="20"/>
      <c r="C14" s="21">
        <f>C5</f>
        <v>8500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10662.5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391</v>
      </c>
      <c r="D18" s="26"/>
      <c r="F18" s="19"/>
    </row>
    <row r="19" spans="1:6" x14ac:dyDescent="0.25">
      <c r="A19" s="16" t="s">
        <v>73</v>
      </c>
      <c r="B19" s="6"/>
      <c r="C19" s="32">
        <f>C18*C16</f>
        <v>4169037.5</v>
      </c>
      <c r="D19" s="33"/>
      <c r="E19" s="70"/>
      <c r="F19" s="34"/>
    </row>
    <row r="20" spans="1:6" x14ac:dyDescent="0.25">
      <c r="A20" s="16" t="s">
        <v>24</v>
      </c>
      <c r="C20" s="35">
        <f>C19*90%</f>
        <v>3752133.75</v>
      </c>
      <c r="D20" s="32"/>
      <c r="F20" s="19"/>
    </row>
    <row r="21" spans="1:6" x14ac:dyDescent="0.25">
      <c r="A21" s="16" t="s">
        <v>25</v>
      </c>
      <c r="C21" s="35">
        <f>C19*80%</f>
        <v>3335230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977500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8685.4947916666661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762.30647999999985</v>
      </c>
      <c r="C2" s="4">
        <f t="shared" ref="C2:C16" si="1">B2*1.2</f>
        <v>914.7677759999998</v>
      </c>
      <c r="D2" s="4">
        <f t="shared" ref="D2:D16" si="2">C2*1.2</f>
        <v>1097.7213311999997</v>
      </c>
      <c r="E2" s="5">
        <f t="shared" ref="E2:E16" si="3">R2</f>
        <v>4500000</v>
      </c>
      <c r="F2" s="4">
        <f t="shared" ref="F2:F15" si="4">ROUND((E2/B2),0)</f>
        <v>5903</v>
      </c>
      <c r="G2" s="4">
        <f t="shared" ref="G2:G15" si="5">ROUND((E2/C2),0)</f>
        <v>4919</v>
      </c>
      <c r="H2" s="4">
        <f t="shared" ref="H2:H15" si="6">ROUND((E2/D2),0)</f>
        <v>4099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70.82*10.764</f>
        <v>762.30647999999985</v>
      </c>
      <c r="R2" s="2">
        <v>4500000</v>
      </c>
      <c r="S2" s="2" t="s">
        <v>86</v>
      </c>
    </row>
    <row r="3" spans="1:19" x14ac:dyDescent="0.25">
      <c r="A3" s="4">
        <v>2</v>
      </c>
      <c r="B3" s="4">
        <f t="shared" si="0"/>
        <v>446.1678</v>
      </c>
      <c r="C3" s="4">
        <f t="shared" si="1"/>
        <v>535.40135999999995</v>
      </c>
      <c r="D3" s="4">
        <f t="shared" si="2"/>
        <v>642.48163199999988</v>
      </c>
      <c r="E3" s="5">
        <f t="shared" si="3"/>
        <v>4000000</v>
      </c>
      <c r="F3" s="78">
        <f t="shared" si="4"/>
        <v>8965</v>
      </c>
      <c r="G3" s="78">
        <f t="shared" si="5"/>
        <v>7471</v>
      </c>
      <c r="H3" s="78">
        <f t="shared" si="6"/>
        <v>6226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41.45*10.764</f>
        <v>446.1678</v>
      </c>
      <c r="R3" s="79">
        <v>4000000</v>
      </c>
      <c r="S3" s="79" t="s">
        <v>85</v>
      </c>
    </row>
    <row r="4" spans="1:19" x14ac:dyDescent="0.25">
      <c r="A4" s="4">
        <v>3</v>
      </c>
      <c r="B4" s="4">
        <f t="shared" si="0"/>
        <v>762.30647999999985</v>
      </c>
      <c r="C4" s="4">
        <f t="shared" si="1"/>
        <v>914.7677759999998</v>
      </c>
      <c r="D4" s="4">
        <f t="shared" si="2"/>
        <v>1097.7213311999997</v>
      </c>
      <c r="E4" s="5">
        <f t="shared" si="3"/>
        <v>7500000</v>
      </c>
      <c r="F4" s="78">
        <f t="shared" si="4"/>
        <v>9839</v>
      </c>
      <c r="G4" s="78">
        <f t="shared" si="5"/>
        <v>8199</v>
      </c>
      <c r="H4" s="78">
        <f t="shared" si="6"/>
        <v>6832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70.82*10.764</f>
        <v>762.30647999999985</v>
      </c>
      <c r="R4" s="79">
        <v>7500000</v>
      </c>
      <c r="S4" s="79" t="s">
        <v>87</v>
      </c>
    </row>
    <row r="5" spans="1:19" x14ac:dyDescent="0.25">
      <c r="A5" s="4">
        <v>4</v>
      </c>
      <c r="B5" s="4">
        <f t="shared" si="0"/>
        <v>708.33333333333337</v>
      </c>
      <c r="C5" s="4">
        <f t="shared" si="1"/>
        <v>850</v>
      </c>
      <c r="D5" s="4">
        <f t="shared" si="2"/>
        <v>1020</v>
      </c>
      <c r="E5" s="5">
        <f t="shared" si="3"/>
        <v>12500000</v>
      </c>
      <c r="F5" s="4">
        <f t="shared" si="4"/>
        <v>17647</v>
      </c>
      <c r="G5" s="4">
        <f t="shared" si="5"/>
        <v>14706</v>
      </c>
      <c r="H5" s="4">
        <f t="shared" si="6"/>
        <v>12255</v>
      </c>
      <c r="I5" s="4">
        <f t="shared" si="7"/>
        <v>0</v>
      </c>
      <c r="J5" s="4">
        <f t="shared" si="8"/>
        <v>0</v>
      </c>
      <c r="O5">
        <v>0</v>
      </c>
      <c r="P5">
        <v>850</v>
      </c>
      <c r="Q5">
        <f t="shared" ref="Q5:Q10" si="10">P5/1.2</f>
        <v>708.33333333333337</v>
      </c>
      <c r="R5" s="2">
        <v>12500000</v>
      </c>
      <c r="S5" s="2"/>
    </row>
    <row r="6" spans="1:19" x14ac:dyDescent="0.25">
      <c r="A6" s="4">
        <v>5</v>
      </c>
      <c r="B6" s="4">
        <f t="shared" si="0"/>
        <v>875</v>
      </c>
      <c r="C6" s="4">
        <f t="shared" si="1"/>
        <v>1050</v>
      </c>
      <c r="D6" s="4">
        <f t="shared" si="2"/>
        <v>1260</v>
      </c>
      <c r="E6" s="5">
        <f t="shared" si="3"/>
        <v>9500000</v>
      </c>
      <c r="F6" s="78">
        <f t="shared" si="4"/>
        <v>10857</v>
      </c>
      <c r="G6" s="78">
        <f t="shared" si="5"/>
        <v>9048</v>
      </c>
      <c r="H6" s="78">
        <f t="shared" si="6"/>
        <v>7540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1050</v>
      </c>
      <c r="Q6" s="7">
        <f t="shared" si="10"/>
        <v>875</v>
      </c>
      <c r="R6" s="79">
        <v>9500000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391</v>
      </c>
    </row>
    <row r="29" spans="1:19" s="10" customFormat="1" x14ac:dyDescent="0.25">
      <c r="C29" s="72" t="s">
        <v>1</v>
      </c>
      <c r="D29" s="72">
        <v>3500000</v>
      </c>
      <c r="F29" s="57" t="s">
        <v>71</v>
      </c>
      <c r="G29" s="57">
        <v>469</v>
      </c>
      <c r="H29" s="10">
        <f>G29/G28</f>
        <v>1.1994884910485935</v>
      </c>
    </row>
    <row r="30" spans="1:19" s="10" customFormat="1" x14ac:dyDescent="0.25">
      <c r="F30" s="57" t="s">
        <v>72</v>
      </c>
      <c r="G30" s="57">
        <v>10000</v>
      </c>
    </row>
    <row r="31" spans="1:19" s="10" customFormat="1" x14ac:dyDescent="0.25">
      <c r="C31" s="75"/>
      <c r="D31" s="75"/>
      <c r="F31" s="75" t="s">
        <v>73</v>
      </c>
      <c r="G31" s="75">
        <f>G28*G30</f>
        <v>3910000</v>
      </c>
      <c r="H31" s="10">
        <f>G31/D29</f>
        <v>1.1171428571428572</v>
      </c>
    </row>
    <row r="32" spans="1:19" s="10" customFormat="1" x14ac:dyDescent="0.25">
      <c r="C32" s="75"/>
      <c r="D32" s="75"/>
      <c r="F32" s="75" t="s">
        <v>24</v>
      </c>
      <c r="G32" s="75">
        <f>G31*90%</f>
        <v>3519000</v>
      </c>
    </row>
    <row r="33" spans="3:7" s="10" customFormat="1" x14ac:dyDescent="0.25">
      <c r="C33" s="75"/>
      <c r="D33" s="75"/>
      <c r="F33" s="75" t="s">
        <v>25</v>
      </c>
      <c r="G33" s="75">
        <f>G31*80%</f>
        <v>3128000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2024-01-20T10:29:18Z</dcterms:modified>
</cp:coreProperties>
</file>