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Panvel\Ganesh Khashaba Dorage\"/>
    </mc:Choice>
  </mc:AlternateContent>
  <xr:revisionPtr revIDLastSave="0" documentId="13_ncr:1_{5DC40AD0-6E57-467A-9606-7350A4F16278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9" i="4" l="1"/>
  <c r="C4" i="25"/>
  <c r="Q8" i="4"/>
  <c r="C5" i="25" l="1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Q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H4" i="4" s="1"/>
  <c r="E3" i="4"/>
  <c r="E2" i="4"/>
  <c r="G31" i="4"/>
  <c r="G33" i="4" s="1"/>
  <c r="C20" i="25"/>
  <c r="C16" i="25"/>
  <c r="C17" i="25" s="1"/>
  <c r="G11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1" i="23"/>
  <c r="C20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<sst xmlns="http://schemas.openxmlformats.org/spreadsheetml/2006/main" count="134" uniqueCount="92">
  <si>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</si>
  <si>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</si>
  <si>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</si>
  <si>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</si>
  <si>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</si>
  <si>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</si>
  <si>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</si>
  <si>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</si>
  <si>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</si>
  <si>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</si>
  <si>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</si>
  <si>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</si>
  <si>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</si>
  <si>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</si>
  <si>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</si>
  <si>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</si>
  <si>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</si>
  <si>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</si>
  <si>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</si>
  <si>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</si>
  <si>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</si>
  <si>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</si>
  <si>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</si>
  <si>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</si>
  <si>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</si>
  <si>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</si>
  <si>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</si>
  <si>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</si>
  <si>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</si>
  <si>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</si>
  <si>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</si>
  <si>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</si>
  <si>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</si>
  <si>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</si>
  <si>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</si>
  <si>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</si>
  <si>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</si>
  <si>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</si>
  <si>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</si>
  <si>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</si>
  <si>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</si>
  <si>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</si>
  <si>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</si>
  <si>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</si>
  <si>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</si>
  <si>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</si>
  <si>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</si>
  <si>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</si>
  <si>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</si>
  <si>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</si>
  <si>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</si>
  <si>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</si>
  <si>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</si>
  <si>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</si>
  <si>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</si>
  <si>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</si>
  <si>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</si>
  <si>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</si>
  <si>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</si>
  <si>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</si>
  <si>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</si>
  <si>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</si>
  <si>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</si>
  <si>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</si>
  <si>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</si>
  <si>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</si>
  <si>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</si>
  <si>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</si>
  <si>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</si>
  <si>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</si>
  <si>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</si>
  <si>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</si>
  <si>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</si>
  <si>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</si>
  <si>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</si>
  <si>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</si>
  <si>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</si>
  <si>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</si>
  <si>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</si>
  <si>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</si>
  <si>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</si>
  <si>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</si>
  <si>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</si>
  <si>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19.05.2016</t>
  </si>
  <si>
    <t>IGR-30.01.23</t>
  </si>
  <si>
    <t>IGR-06.06.23</t>
  </si>
  <si>
    <t>IGR-29.11.23</t>
  </si>
  <si>
    <t>IGR-02.02.23</t>
  </si>
  <si>
    <t>IGR-06.04.23</t>
  </si>
  <si>
    <t>IGR-20.02.23</t>
  </si>
  <si>
    <t>OC-2012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</si>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</sst>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9F13B3-B1F3-4DED-8847-9F7A90B36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154378</xdr:colOff>
      <xdr:row>41</xdr:row>
      <xdr:rowOff>86827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BB8465-4B95-4CBB-BE9B-7696B3626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75178" cy="7897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4CDFE8-64D1-472A-ABEB-CDD128620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719E9A-2CF6-467A-9D01-97233DEA2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4AC6EC-2373-4DA6-B8B4-F4F7EBFF6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904CAC-53E2-42EF-9EFE-74255B103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1A620-C99D-430B-8A8F-D3AC8EAF3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430897</xdr:colOff>
      <xdr:row>47</xdr:row>
      <xdr:rowOff>10776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E1B059-A7E4-4BBA-804A-C8DB6CC35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80497" cy="89642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78423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8B7EAC-64DF-43BC-883E-4197FD1D3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28023" cy="89547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469002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7B9B5E-3C51-476B-9DEC-7B8FB55E1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18602" cy="8878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1" sqref="C11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v>28700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C3*0%</f>
        <v>0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28700</v>
      </c>
      <c r="D5" s="63" t="s">
        <v>62</v>
      </c>
      <c r="E5" s="64">
        <f>C5/10.764</f>
        <v>2666.2950575994055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4740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23960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21084.799999999999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25824.799999999999</v>
      </c>
      <c r="D9" s="63" t="s">
        <v>62</v>
      </c>
      <c r="E9" s="64">
        <f>C9/10.764</f>
        <v>2399.1824600520254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2012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12</v>
      </c>
      <c r="D13" s="70">
        <f>D12-C13</f>
        <v>88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S23" sqref="S23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G23" sqref="G2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6000</v>
      </c>
      <c r="D3" s="24" t="s">
        <v>75</v>
      </c>
      <c r="E3" s="6" t="s">
        <v>91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3500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12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48</v>
      </c>
      <c r="D8" s="26">
        <v>2012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18</v>
      </c>
      <c r="D10" s="26"/>
      <c r="F10" s="19"/>
    </row>
    <row r="11" spans="1:6" x14ac:dyDescent="0.25">
      <c r="A11" s="16"/>
      <c r="B11" s="27"/>
      <c r="C11" s="28">
        <f>C10%</f>
        <v>0.18</v>
      </c>
      <c r="D11" s="28"/>
      <c r="F11" s="19"/>
    </row>
    <row r="12" spans="1:6" x14ac:dyDescent="0.25">
      <c r="A12" s="16" t="s">
        <v>21</v>
      </c>
      <c r="B12" s="20"/>
      <c r="C12" s="21">
        <f>C6*C11</f>
        <v>450</v>
      </c>
      <c r="D12" s="24"/>
      <c r="F12" s="19"/>
    </row>
    <row r="13" spans="1:6" x14ac:dyDescent="0.25">
      <c r="A13" s="16" t="s">
        <v>22</v>
      </c>
      <c r="B13" s="20"/>
      <c r="C13" s="21">
        <f>C6-C12</f>
        <v>2050</v>
      </c>
      <c r="D13" s="24"/>
      <c r="F13" s="19"/>
    </row>
    <row r="14" spans="1:6" x14ac:dyDescent="0.25">
      <c r="A14" s="16" t="s">
        <v>15</v>
      </c>
      <c r="B14" s="20"/>
      <c r="C14" s="21">
        <f>C5</f>
        <v>3500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5550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222</v>
      </c>
      <c r="D18" s="26"/>
      <c r="F18" s="19"/>
    </row>
    <row r="19" spans="1:6" x14ac:dyDescent="0.25">
      <c r="A19" s="16" t="s">
        <v>73</v>
      </c>
      <c r="B19" s="6"/>
      <c r="C19" s="32">
        <f>C18*C16</f>
        <v>1232100</v>
      </c>
      <c r="D19" s="33"/>
      <c r="E19" s="70"/>
      <c r="F19" s="34"/>
    </row>
    <row r="20" spans="1:6" x14ac:dyDescent="0.25">
      <c r="A20" s="16" t="s">
        <v>24</v>
      </c>
      <c r="C20" s="35">
        <f>C19*85%</f>
        <v>1047285</v>
      </c>
      <c r="D20" s="32"/>
      <c r="F20" s="19"/>
    </row>
    <row r="21" spans="1:6" x14ac:dyDescent="0.25">
      <c r="A21" s="16" t="s">
        <v>25</v>
      </c>
      <c r="C21" s="35">
        <f>C19*70%</f>
        <v>862470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555000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2566.875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T13" sqref="T1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222</v>
      </c>
      <c r="C2" s="4">
        <f t="shared" ref="C2:C16" si="1">B2*1.2</f>
        <v>266.39999999999998</v>
      </c>
      <c r="D2" s="4">
        <f t="shared" ref="D2:D16" si="2">C2*1.2</f>
        <v>319.67999999999995</v>
      </c>
      <c r="E2" s="5">
        <f t="shared" ref="E2:E16" si="3">R2</f>
        <v>1000000</v>
      </c>
      <c r="F2" s="78">
        <f t="shared" ref="F2:F15" si="4">ROUND((E2/B2),0)</f>
        <v>4505</v>
      </c>
      <c r="G2" s="78">
        <f t="shared" ref="G2:G15" si="5">ROUND((E2/C2),0)</f>
        <v>3754</v>
      </c>
      <c r="H2" s="78">
        <f t="shared" ref="H2:H15" si="6">ROUND((E2/D2),0)</f>
        <v>3128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222</v>
      </c>
      <c r="R2" s="79">
        <v>1000000</v>
      </c>
      <c r="S2" s="79" t="s">
        <v>84</v>
      </c>
    </row>
    <row r="3" spans="1:19" x14ac:dyDescent="0.25">
      <c r="A3" s="4">
        <v>2</v>
      </c>
      <c r="B3" s="4">
        <f t="shared" si="0"/>
        <v>222</v>
      </c>
      <c r="C3" s="4">
        <f t="shared" si="1"/>
        <v>266.39999999999998</v>
      </c>
      <c r="D3" s="4">
        <f t="shared" si="2"/>
        <v>319.67999999999995</v>
      </c>
      <c r="E3" s="5">
        <f t="shared" si="3"/>
        <v>900000</v>
      </c>
      <c r="F3" s="4">
        <f t="shared" si="4"/>
        <v>4054</v>
      </c>
      <c r="G3" s="4">
        <f t="shared" si="5"/>
        <v>3378</v>
      </c>
      <c r="H3" s="4">
        <f t="shared" si="6"/>
        <v>2815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222</v>
      </c>
      <c r="R3" s="2">
        <v>900000</v>
      </c>
      <c r="S3" s="2" t="s">
        <v>85</v>
      </c>
    </row>
    <row r="4" spans="1:19" x14ac:dyDescent="0.25">
      <c r="A4" s="4">
        <v>3</v>
      </c>
      <c r="B4" s="4">
        <f t="shared" si="0"/>
        <v>222</v>
      </c>
      <c r="C4" s="4">
        <f t="shared" si="1"/>
        <v>266.39999999999998</v>
      </c>
      <c r="D4" s="4">
        <f t="shared" si="2"/>
        <v>319.67999999999995</v>
      </c>
      <c r="E4" s="5">
        <f t="shared" si="3"/>
        <v>1300000</v>
      </c>
      <c r="F4" s="78">
        <f t="shared" si="4"/>
        <v>5856</v>
      </c>
      <c r="G4" s="78">
        <f t="shared" si="5"/>
        <v>4880</v>
      </c>
      <c r="H4" s="78">
        <f t="shared" si="6"/>
        <v>4067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222</v>
      </c>
      <c r="R4" s="79">
        <v>1300000</v>
      </c>
      <c r="S4" s="79" t="s">
        <v>86</v>
      </c>
    </row>
    <row r="5" spans="1:19" x14ac:dyDescent="0.25">
      <c r="A5" s="4">
        <v>4</v>
      </c>
      <c r="B5" s="4">
        <f t="shared" si="0"/>
        <v>222</v>
      </c>
      <c r="C5" s="4">
        <f t="shared" si="1"/>
        <v>266.39999999999998</v>
      </c>
      <c r="D5" s="4">
        <f t="shared" si="2"/>
        <v>319.67999999999995</v>
      </c>
      <c r="E5" s="5">
        <f t="shared" si="3"/>
        <v>720000</v>
      </c>
      <c r="F5" s="4">
        <f t="shared" si="4"/>
        <v>3243</v>
      </c>
      <c r="G5" s="4">
        <f t="shared" si="5"/>
        <v>2703</v>
      </c>
      <c r="H5" s="4">
        <f t="shared" si="6"/>
        <v>2252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222</v>
      </c>
      <c r="R5" s="2">
        <v>720000</v>
      </c>
      <c r="S5" s="2" t="s">
        <v>87</v>
      </c>
    </row>
    <row r="6" spans="1:19" x14ac:dyDescent="0.25">
      <c r="A6" s="4">
        <v>5</v>
      </c>
      <c r="B6" s="4">
        <f t="shared" si="0"/>
        <v>222</v>
      </c>
      <c r="C6" s="4">
        <f t="shared" si="1"/>
        <v>266.39999999999998</v>
      </c>
      <c r="D6" s="4">
        <f t="shared" si="2"/>
        <v>319.67999999999995</v>
      </c>
      <c r="E6" s="5">
        <f t="shared" si="3"/>
        <v>800000</v>
      </c>
      <c r="F6" s="4">
        <f t="shared" si="4"/>
        <v>3604</v>
      </c>
      <c r="G6" s="4">
        <f t="shared" si="5"/>
        <v>3003</v>
      </c>
      <c r="H6" s="4">
        <f t="shared" si="6"/>
        <v>2503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222</v>
      </c>
      <c r="R6" s="2">
        <v>800000</v>
      </c>
      <c r="S6" s="2" t="s">
        <v>88</v>
      </c>
    </row>
    <row r="7" spans="1:19" x14ac:dyDescent="0.25">
      <c r="A7" s="4">
        <v>6</v>
      </c>
      <c r="B7" s="4">
        <f t="shared" si="0"/>
        <v>222</v>
      </c>
      <c r="C7" s="4">
        <f t="shared" si="1"/>
        <v>266.39999999999998</v>
      </c>
      <c r="D7" s="4">
        <f t="shared" si="2"/>
        <v>319.67999999999995</v>
      </c>
      <c r="E7" s="5">
        <f t="shared" si="3"/>
        <v>800000</v>
      </c>
      <c r="F7" s="4">
        <f t="shared" si="4"/>
        <v>3604</v>
      </c>
      <c r="G7" s="4">
        <f t="shared" si="5"/>
        <v>3003</v>
      </c>
      <c r="H7" s="4">
        <f t="shared" si="6"/>
        <v>2503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222</v>
      </c>
      <c r="R7" s="2">
        <v>800000</v>
      </c>
      <c r="S7" s="2" t="s">
        <v>89</v>
      </c>
    </row>
    <row r="8" spans="1:19" x14ac:dyDescent="0.25">
      <c r="A8" s="4">
        <v>7</v>
      </c>
      <c r="B8" s="4">
        <f t="shared" si="0"/>
        <v>270.83333333333337</v>
      </c>
      <c r="C8" s="4">
        <f t="shared" si="1"/>
        <v>325.00000000000006</v>
      </c>
      <c r="D8" s="4">
        <f t="shared" si="2"/>
        <v>390.00000000000006</v>
      </c>
      <c r="E8" s="5">
        <f t="shared" si="3"/>
        <v>2000000</v>
      </c>
      <c r="F8" s="78">
        <f t="shared" si="4"/>
        <v>7385</v>
      </c>
      <c r="G8" s="78">
        <f t="shared" si="5"/>
        <v>6154</v>
      </c>
      <c r="H8" s="78">
        <f t="shared" si="6"/>
        <v>5128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v>325</v>
      </c>
      <c r="Q8" s="7">
        <f t="shared" ref="Q8" si="10">P8/1.2</f>
        <v>270.83333333333337</v>
      </c>
      <c r="R8" s="79">
        <v>2000000</v>
      </c>
      <c r="S8" s="2"/>
    </row>
    <row r="9" spans="1:19" x14ac:dyDescent="0.25">
      <c r="A9" s="4">
        <v>8</v>
      </c>
      <c r="B9" s="4">
        <f t="shared" si="0"/>
        <v>333.33333333333337</v>
      </c>
      <c r="C9" s="4">
        <f t="shared" si="1"/>
        <v>400.00000000000006</v>
      </c>
      <c r="D9" s="4">
        <f t="shared" si="2"/>
        <v>480.00000000000006</v>
      </c>
      <c r="E9" s="5">
        <f t="shared" si="3"/>
        <v>1600000</v>
      </c>
      <c r="F9" s="78">
        <f t="shared" si="4"/>
        <v>4800</v>
      </c>
      <c r="G9" s="78">
        <f t="shared" si="5"/>
        <v>4000</v>
      </c>
      <c r="H9" s="78">
        <f t="shared" si="6"/>
        <v>3333</v>
      </c>
      <c r="I9" s="78">
        <f t="shared" si="7"/>
        <v>0</v>
      </c>
      <c r="J9" s="78">
        <f t="shared" si="8"/>
        <v>0</v>
      </c>
      <c r="K9" s="7"/>
      <c r="L9" s="7"/>
      <c r="M9" s="7"/>
      <c r="N9" s="7"/>
      <c r="O9" s="7">
        <v>0</v>
      </c>
      <c r="P9" s="7">
        <v>400</v>
      </c>
      <c r="Q9" s="7">
        <f t="shared" ref="Q9" si="11">P9/1.2</f>
        <v>333.33333333333337</v>
      </c>
      <c r="R9" s="79">
        <v>1600000</v>
      </c>
      <c r="S9" s="2"/>
    </row>
    <row r="10" spans="1:19" x14ac:dyDescent="0.25">
      <c r="A10" s="4">
        <v>9</v>
      </c>
      <c r="B10" s="4">
        <f t="shared" si="0"/>
        <v>250</v>
      </c>
      <c r="C10" s="4">
        <f t="shared" si="1"/>
        <v>300</v>
      </c>
      <c r="D10" s="4">
        <f t="shared" si="2"/>
        <v>360</v>
      </c>
      <c r="E10" s="5">
        <f t="shared" si="3"/>
        <v>1500000</v>
      </c>
      <c r="F10" s="78">
        <f t="shared" si="4"/>
        <v>6000</v>
      </c>
      <c r="G10" s="78">
        <f t="shared" si="5"/>
        <v>5000</v>
      </c>
      <c r="H10" s="78">
        <f t="shared" si="6"/>
        <v>4167</v>
      </c>
      <c r="I10" s="78">
        <f t="shared" si="7"/>
        <v>0</v>
      </c>
      <c r="J10" s="78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250</v>
      </c>
      <c r="R10" s="79">
        <v>1500000</v>
      </c>
      <c r="S10" s="2"/>
    </row>
    <row r="11" spans="1:19" x14ac:dyDescent="0.25">
      <c r="A11" s="4">
        <v>10</v>
      </c>
      <c r="B11" s="4">
        <f t="shared" si="0"/>
        <v>268.33333333333337</v>
      </c>
      <c r="C11" s="4">
        <f t="shared" si="1"/>
        <v>322.00000000000006</v>
      </c>
      <c r="D11" s="4">
        <f t="shared" si="2"/>
        <v>386.40000000000003</v>
      </c>
      <c r="E11" s="5">
        <f t="shared" si="3"/>
        <v>1500000</v>
      </c>
      <c r="F11" s="78">
        <f t="shared" si="4"/>
        <v>5590</v>
      </c>
      <c r="G11" s="78">
        <f t="shared" si="5"/>
        <v>4658</v>
      </c>
      <c r="H11" s="78">
        <f t="shared" si="6"/>
        <v>3882</v>
      </c>
      <c r="I11" s="78">
        <f t="shared" si="7"/>
        <v>0</v>
      </c>
      <c r="J11" s="78">
        <f t="shared" si="8"/>
        <v>0</v>
      </c>
      <c r="K11" s="7"/>
      <c r="L11" s="7"/>
      <c r="M11" s="7"/>
      <c r="N11" s="7"/>
      <c r="O11" s="7">
        <v>0</v>
      </c>
      <c r="P11" s="7">
        <v>322</v>
      </c>
      <c r="Q11" s="7">
        <f t="shared" ref="Q11:Q15" si="12">P11/1.2</f>
        <v>268.33333333333337</v>
      </c>
      <c r="R11" s="79">
        <v>1500000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ref="P12:P15" si="13">O12/1.2</f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3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3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3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90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83</v>
      </c>
      <c r="F28" s="57" t="s">
        <v>91</v>
      </c>
      <c r="G28" s="57">
        <v>222</v>
      </c>
    </row>
    <row r="29" spans="1:19" s="10" customFormat="1" x14ac:dyDescent="0.25">
      <c r="C29" s="72" t="s">
        <v>1</v>
      </c>
      <c r="D29" s="72">
        <v>1050000</v>
      </c>
      <c r="F29" s="57" t="s">
        <v>71</v>
      </c>
      <c r="G29" s="57">
        <v>266</v>
      </c>
      <c r="H29" s="10">
        <f>G29/G28</f>
        <v>1.1981981981981982</v>
      </c>
    </row>
    <row r="30" spans="1:19" s="10" customFormat="1" x14ac:dyDescent="0.25">
      <c r="F30" s="57" t="s">
        <v>72</v>
      </c>
      <c r="G30" s="57"/>
    </row>
    <row r="31" spans="1:19" s="10" customFormat="1" x14ac:dyDescent="0.25">
      <c r="C31" s="75"/>
      <c r="D31" s="75"/>
      <c r="F31" s="75" t="s">
        <v>73</v>
      </c>
      <c r="G31" s="75">
        <f>G29*G30</f>
        <v>0</v>
      </c>
      <c r="H31" s="10">
        <f>G31/D29</f>
        <v>0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2024-01-16T04:42:27Z</dcterms:modified>
</cp:coreProperties>
</file>