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ED928DB-B828-4F45-BF1A-5F2EEF0013C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10" i="1"/>
  <c r="G11" i="1" s="1"/>
  <c r="G8" i="1"/>
  <c r="G6" i="1"/>
  <c r="G5" i="1"/>
  <c r="G14" i="1" s="1"/>
  <c r="G12" i="1" l="1"/>
  <c r="G13" i="1" s="1"/>
  <c r="G16" i="1" s="1"/>
  <c r="G19" i="1" s="1"/>
  <c r="C7" i="1"/>
  <c r="G20" i="1" l="1"/>
  <c r="G25" i="1"/>
  <c r="G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<sst xmlns="http://schemas.openxmlformats.org/spreadsheetml/2006/main" count="22" uniqueCount="21">
  <si>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</si>
  <si>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</si>
  <si>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</si>
  <si>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</si>
  <si>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</si>
  <si>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</si>
  <si>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</si>
  <si>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</si>
  <si>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</si>
  <si>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</si>
  <si>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</si>
  <si>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</si>
  <si>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</si>
  <si>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</si>
  <si>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</si>
  <si>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</si>
  <si>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</si>
  <si>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</si>
  <si>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State Bank Of India ( SME Centre Borivali (West) - Hariprasad Gupta - F. No. 401</t>
  </si>
  <si>
    <t>State Bank Of India ( SME Centre Borivali (West) - Hema Gupta - F. No. 402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</si>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</sst>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4" sqref="G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18">
        <v>401</v>
      </c>
      <c r="D2" s="27"/>
      <c r="E2" s="5"/>
      <c r="F2" s="5"/>
      <c r="G2" s="18">
        <v>402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23300</v>
      </c>
      <c r="D3" s="39"/>
      <c r="E3" s="5"/>
      <c r="F3" s="5"/>
      <c r="G3" s="34">
        <v>23300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2800</v>
      </c>
      <c r="D4" s="28"/>
      <c r="E4" s="5"/>
      <c r="F4" s="5"/>
      <c r="G4" s="34">
        <v>2800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20500</v>
      </c>
      <c r="D5" s="28"/>
      <c r="E5" s="5"/>
      <c r="F5" s="5"/>
      <c r="G5" s="34">
        <f>G3-G4</f>
        <v>20500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2800</v>
      </c>
      <c r="D6" s="28"/>
      <c r="E6" s="5"/>
      <c r="F6" s="5"/>
      <c r="G6" s="34">
        <f>G4</f>
        <v>2800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9</v>
      </c>
      <c r="D7" s="42">
        <v>2024</v>
      </c>
      <c r="E7" s="5"/>
      <c r="F7" s="5"/>
      <c r="G7" s="35">
        <v>9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51</v>
      </c>
      <c r="D8" s="29">
        <v>2015</v>
      </c>
      <c r="E8" s="5" t="s">
        <v>20</v>
      </c>
      <c r="F8" s="5"/>
      <c r="G8" s="35">
        <f>G9-G7</f>
        <v>51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13.5</v>
      </c>
      <c r="D10" s="29"/>
      <c r="E10" s="5"/>
      <c r="F10" s="5"/>
      <c r="G10" s="35">
        <f>90*G7/G9</f>
        <v>13.5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0.13500000000000001</v>
      </c>
      <c r="D11" s="30"/>
      <c r="E11" s="5"/>
      <c r="F11" s="5"/>
      <c r="G11" s="36">
        <f>G10%</f>
        <v>0.13500000000000001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378</v>
      </c>
      <c r="D12" s="28"/>
      <c r="E12" s="5"/>
      <c r="F12" s="5"/>
      <c r="G12" s="34">
        <f>G6*G11</f>
        <v>378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2422</v>
      </c>
      <c r="D13" s="28"/>
      <c r="E13" s="5"/>
      <c r="F13" s="5"/>
      <c r="G13" s="34">
        <f>G6-G12</f>
        <v>2422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20500</v>
      </c>
      <c r="D14" s="28"/>
      <c r="E14" s="5"/>
      <c r="F14" s="5"/>
      <c r="G14" s="34">
        <f>G5</f>
        <v>20500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22922</v>
      </c>
      <c r="D16" s="28"/>
      <c r="E16" s="5"/>
      <c r="F16" s="5"/>
      <c r="G16" s="39">
        <f>G14+G13</f>
        <v>22922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17</v>
      </c>
      <c r="B18" s="41"/>
      <c r="C18" s="42">
        <v>484</v>
      </c>
      <c r="D18" s="29"/>
      <c r="G18" s="42">
        <v>500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11094248</v>
      </c>
      <c r="D19" s="44"/>
      <c r="G19" s="37">
        <f>G16*G18+H20</f>
        <v>11461000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9984823.2000000011</v>
      </c>
      <c r="D20" s="49"/>
      <c r="E20" s="50"/>
      <c r="G20" s="19">
        <f>G19*0.9</f>
        <v>10314900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8875398.4000000004</v>
      </c>
      <c r="D21" s="31"/>
      <c r="E21" s="51"/>
      <c r="G21" s="19">
        <f>G19*0.8</f>
        <v>9168800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1355200</v>
      </c>
      <c r="D23" s="32"/>
      <c r="G23" s="38">
        <f>G4*G18</f>
        <v>1400000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C19*0.03/12</f>
        <v>27735.62</v>
      </c>
      <c r="D25" s="33"/>
      <c r="E25" s="47"/>
      <c r="G25" s="19">
        <f>G19*0.03/12</f>
        <v>28652.5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18</v>
      </c>
      <c r="B27" s="5"/>
      <c r="C27" s="33"/>
      <c r="D27" s="33"/>
      <c r="E27" s="16"/>
      <c r="F27" s="16"/>
      <c r="G27" s="48" t="s">
        <v>19</v>
      </c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2024-02-06T06:07:17Z</dcterms:modified>
</cp:coreProperties>
</file>