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Naupada Thane\Gavrav J. Jain\"/>
    </mc:Choice>
  </mc:AlternateContent>
  <xr:revisionPtr revIDLastSave="0" documentId="13_ncr:1_{FE2B7028-7544-48DD-880D-0C65BEAE169A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D39" i="4"/>
  <c r="G29" i="4" l="1"/>
  <c r="F25" i="4"/>
  <c r="D38" i="4"/>
  <c r="D36" i="4"/>
  <c r="E34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Q7" i="4"/>
  <c r="B7" i="4" s="1"/>
  <c r="C7" i="4" s="1"/>
  <c r="D7" i="4" s="1"/>
  <c r="Q8" i="4"/>
  <c r="B8" i="4" s="1"/>
  <c r="C8" i="4" s="1"/>
  <c r="D8" i="4" s="1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<sst xmlns="http://schemas.openxmlformats.org/spreadsheetml/2006/main" count="144" uniqueCount="101">
  <si>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</si>
  <si>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</si>
  <si>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</si>
  <si>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</si>
  <si>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</si>
  <si>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</si>
  <si>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</si>
  <si>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</si>
  <si>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</si>
  <si>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</si>
  <si>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</si>
  <si>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</si>
  <si>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</si>
  <si>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</si>
  <si>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</si>
  <si>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</si>
  <si>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</si>
  <si>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</si>
  <si>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</si>
  <si>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</si>
  <si>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</si>
  <si>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</si>
  <si>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</si>
  <si>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</si>
  <si>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</si>
  <si>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</si>
  <si>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</si>
  <si>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</si>
  <si>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</si>
  <si>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</si>
  <si>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</si>
  <si>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</si>
  <si>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</si>
  <si>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</si>
  <si>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</si>
  <si>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</si>
  <si>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</si>
  <si>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</si>
  <si>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</si>
  <si>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</si>
  <si>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</si>
  <si>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</si>
  <si>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</si>
  <si>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</si>
  <si>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</si>
  <si>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</si>
  <si>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</si>
  <si>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</si>
  <si>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</si>
  <si>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</si>
  <si>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</si>
  <si>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</si>
  <si>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</si>
  <si>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</si>
  <si>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</si>
  <si>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</si>
  <si>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</si>
  <si>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</si>
  <si>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</si>
  <si>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</si>
  <si>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</si>
  <si>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</si>
  <si>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</si>
  <si>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</si>
  <si>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</si>
  <si>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</si>
  <si>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</si>
  <si>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</si>
  <si>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</si>
  <si>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</si>
  <si>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</si>
  <si>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</si>
  <si>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</si>
  <si>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</si>
  <si>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</si>
  <si>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</si>
  <si>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</si>
  <si>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</si>
  <si>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</si>
  <si>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</si>
  <si>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</si>
  <si>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</si>
  <si>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</si>
  <si>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</si>
  <si>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IGR-15.09.23</t>
  </si>
  <si>
    <t>IGR-09.08.23</t>
  </si>
  <si>
    <t>IGR-04.05.23</t>
  </si>
  <si>
    <t>IGR-07.05.23</t>
  </si>
  <si>
    <t>IGR-05.01.23</t>
  </si>
  <si>
    <t>ACA</t>
  </si>
  <si>
    <t>Govt Value</t>
  </si>
  <si>
    <t>23.11.2012</t>
  </si>
  <si>
    <t>OUR REF REPORT-27.05.2022</t>
  </si>
  <si>
    <t>RATE</t>
  </si>
  <si>
    <t>VALUE</t>
  </si>
  <si>
    <t>DEP</t>
  </si>
  <si>
    <t>NET VALUE</t>
  </si>
  <si>
    <t>YOC - 2014</t>
  </si>
  <si>
    <t>MCA</t>
  </si>
  <si>
    <t>Engineer - 5k on BUA</t>
  </si>
  <si>
    <t>AFT DEP 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</si>
</sst>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3AA50B-D610-43B0-81E9-D527CAC9C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BA66E3-8E8E-4AE6-9084-5D0C5D932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7AD9AB-2E64-46B3-A164-8EC130261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87D04F-16B2-47EC-9BC2-ABA47A1D9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ABFF8F-358C-4979-ACC1-F19319FAC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545213</xdr:colOff>
      <xdr:row>42</xdr:row>
      <xdr:rowOff>124959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67E643-69A8-4BB9-B003-E742F8D9B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94813" cy="812595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487800</xdr:colOff>
      <xdr:row>44</xdr:row>
      <xdr:rowOff>105960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2A7EC3-3094-4A49-9269-E9BEE0158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08600" cy="84879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392281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82313C-8C7B-43B3-8213-2F551A847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84281" cy="8707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288984.69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318384.69</v>
      </c>
      <c r="D9" s="63" t="s">
        <v>62</v>
      </c>
      <c r="E9" s="64">
        <f>C9/10.764</f>
        <v>29578.659420289856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2014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10</v>
      </c>
      <c r="D13" s="70">
        <f>D12-C13</f>
        <v>90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82"/>
      <c r="L1" s="82"/>
      <c r="M1" s="82"/>
      <c r="N1" s="82"/>
      <c r="O1" s="82"/>
      <c r="P1" s="82"/>
      <c r="Q1" s="82"/>
      <c r="R1" s="82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M16" sqref="M16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5300</v>
      </c>
      <c r="D3" s="24" t="s">
        <v>75</v>
      </c>
      <c r="E3" s="6" t="s">
        <v>76</v>
      </c>
      <c r="F3" s="19"/>
    </row>
    <row r="4" spans="1:6" ht="30" x14ac:dyDescent="0.25">
      <c r="A4" s="23" t="s">
        <v>14</v>
      </c>
      <c r="B4" s="20"/>
      <c r="C4" s="21">
        <v>2000</v>
      </c>
      <c r="D4" s="24"/>
      <c r="F4" s="19"/>
    </row>
    <row r="5" spans="1:6" x14ac:dyDescent="0.25">
      <c r="A5" s="16" t="s">
        <v>15</v>
      </c>
      <c r="B5" s="20"/>
      <c r="C5" s="21">
        <f>C3-C4</f>
        <v>3300</v>
      </c>
      <c r="D5" s="24"/>
      <c r="F5" s="19"/>
    </row>
    <row r="6" spans="1:6" x14ac:dyDescent="0.25">
      <c r="A6" s="16" t="s">
        <v>16</v>
      </c>
      <c r="B6" s="20"/>
      <c r="C6" s="21">
        <f>C4</f>
        <v>2000</v>
      </c>
      <c r="D6" s="24"/>
      <c r="F6" s="19"/>
    </row>
    <row r="7" spans="1:6" x14ac:dyDescent="0.25">
      <c r="A7" s="16" t="s">
        <v>17</v>
      </c>
      <c r="B7" s="25"/>
      <c r="C7" s="26">
        <f>D7-D8</f>
        <v>10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50</v>
      </c>
      <c r="D8" s="26">
        <v>2014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15</v>
      </c>
      <c r="D10" s="26"/>
      <c r="F10" s="19"/>
    </row>
    <row r="11" spans="1:6" x14ac:dyDescent="0.25">
      <c r="A11" s="16"/>
      <c r="B11" s="27"/>
      <c r="C11" s="28">
        <f>C10%</f>
        <v>0.15</v>
      </c>
      <c r="D11" s="28"/>
      <c r="F11" s="19"/>
    </row>
    <row r="12" spans="1:6" x14ac:dyDescent="0.25">
      <c r="A12" s="16" t="s">
        <v>21</v>
      </c>
      <c r="B12" s="20"/>
      <c r="C12" s="21">
        <f>C6*C11</f>
        <v>300</v>
      </c>
      <c r="D12" s="24"/>
      <c r="F12" s="19"/>
    </row>
    <row r="13" spans="1:6" x14ac:dyDescent="0.25">
      <c r="A13" s="16" t="s">
        <v>22</v>
      </c>
      <c r="B13" s="20"/>
      <c r="C13" s="21">
        <f>C6-C12</f>
        <v>1700</v>
      </c>
      <c r="D13" s="24"/>
      <c r="F13" s="19"/>
    </row>
    <row r="14" spans="1:6" x14ac:dyDescent="0.25">
      <c r="A14" s="16" t="s">
        <v>15</v>
      </c>
      <c r="B14" s="20"/>
      <c r="C14" s="21">
        <f>C5</f>
        <v>3300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5000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1812</v>
      </c>
      <c r="D18" s="26"/>
      <c r="F18" s="19"/>
    </row>
    <row r="19" spans="1:6" x14ac:dyDescent="0.25">
      <c r="A19" s="16" t="s">
        <v>73</v>
      </c>
      <c r="B19" s="6"/>
      <c r="C19" s="32">
        <f>C18*C16</f>
        <v>9060000</v>
      </c>
      <c r="D19" s="33"/>
      <c r="E19" s="70"/>
      <c r="F19" s="34"/>
    </row>
    <row r="20" spans="1:6" x14ac:dyDescent="0.25">
      <c r="A20" s="16" t="s">
        <v>24</v>
      </c>
      <c r="C20" s="35">
        <f>C19*90%</f>
        <v>8154000</v>
      </c>
      <c r="D20" s="32"/>
      <c r="F20" s="19"/>
    </row>
    <row r="21" spans="1:6" x14ac:dyDescent="0.25">
      <c r="A21" s="16" t="s">
        <v>25</v>
      </c>
      <c r="C21" s="35">
        <f>C19*80%</f>
        <v>7248000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3624000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18875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P9" sqref="P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2.57031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1510</v>
      </c>
      <c r="C2" s="4">
        <f t="shared" ref="C2:C16" si="1">B2*1.2</f>
        <v>1812</v>
      </c>
      <c r="D2" s="4">
        <f t="shared" ref="D2:D16" si="2">C2*1.2</f>
        <v>2174.4</v>
      </c>
      <c r="E2" s="5">
        <f t="shared" ref="E2:E16" si="3">R2</f>
        <v>6000000</v>
      </c>
      <c r="F2" s="77">
        <f t="shared" ref="F2:F15" si="4">ROUND((E2/B2),0)</f>
        <v>3974</v>
      </c>
      <c r="G2" s="77">
        <f t="shared" ref="G2:G15" si="5">ROUND((E2/C2),0)</f>
        <v>3311</v>
      </c>
      <c r="H2" s="77">
        <f t="shared" ref="H2:H15" si="6">ROUND((E2/D2),0)</f>
        <v>2759</v>
      </c>
      <c r="I2" s="77">
        <f t="shared" ref="I2:I15" si="7">T2</f>
        <v>0</v>
      </c>
      <c r="J2" s="77">
        <f t="shared" ref="J2:J15" si="8">U2</f>
        <v>0</v>
      </c>
      <c r="K2" s="78"/>
      <c r="L2" s="78"/>
      <c r="M2" s="78"/>
      <c r="N2" s="78"/>
      <c r="O2" s="78">
        <v>0</v>
      </c>
      <c r="P2" s="78">
        <f t="shared" ref="P2:P10" si="9">O2/1.2</f>
        <v>0</v>
      </c>
      <c r="Q2" s="78">
        <v>1510</v>
      </c>
      <c r="R2" s="79">
        <v>6000000</v>
      </c>
      <c r="S2" s="79" t="s">
        <v>84</v>
      </c>
    </row>
    <row r="3" spans="1:19" x14ac:dyDescent="0.25">
      <c r="A3" s="4">
        <v>2</v>
      </c>
      <c r="B3" s="4">
        <f t="shared" si="0"/>
        <v>1510</v>
      </c>
      <c r="C3" s="4">
        <f t="shared" si="1"/>
        <v>1812</v>
      </c>
      <c r="D3" s="4">
        <f t="shared" si="2"/>
        <v>2174.4</v>
      </c>
      <c r="E3" s="5">
        <f t="shared" si="3"/>
        <v>5700000</v>
      </c>
      <c r="F3" s="77">
        <f t="shared" si="4"/>
        <v>3775</v>
      </c>
      <c r="G3" s="77">
        <f t="shared" si="5"/>
        <v>3146</v>
      </c>
      <c r="H3" s="77">
        <f t="shared" si="6"/>
        <v>2621</v>
      </c>
      <c r="I3" s="77">
        <f t="shared" si="7"/>
        <v>0</v>
      </c>
      <c r="J3" s="77">
        <f t="shared" si="8"/>
        <v>0</v>
      </c>
      <c r="K3" s="78"/>
      <c r="L3" s="78"/>
      <c r="M3" s="78"/>
      <c r="N3" s="78"/>
      <c r="O3" s="78">
        <v>0</v>
      </c>
      <c r="P3" s="78">
        <f t="shared" si="9"/>
        <v>0</v>
      </c>
      <c r="Q3" s="78">
        <v>1510</v>
      </c>
      <c r="R3" s="79">
        <v>5700000</v>
      </c>
      <c r="S3" s="79" t="s">
        <v>85</v>
      </c>
    </row>
    <row r="4" spans="1:19" x14ac:dyDescent="0.25">
      <c r="A4" s="4">
        <v>3</v>
      </c>
      <c r="B4" s="4">
        <f t="shared" si="0"/>
        <v>2989</v>
      </c>
      <c r="C4" s="4">
        <f t="shared" si="1"/>
        <v>3586.7999999999997</v>
      </c>
      <c r="D4" s="4">
        <f t="shared" si="2"/>
        <v>4304.16</v>
      </c>
      <c r="E4" s="5">
        <f t="shared" si="3"/>
        <v>12000000</v>
      </c>
      <c r="F4" s="77">
        <f t="shared" si="4"/>
        <v>4015</v>
      </c>
      <c r="G4" s="77">
        <f t="shared" si="5"/>
        <v>3346</v>
      </c>
      <c r="H4" s="77">
        <f t="shared" si="6"/>
        <v>2788</v>
      </c>
      <c r="I4" s="77">
        <f t="shared" si="7"/>
        <v>0</v>
      </c>
      <c r="J4" s="77">
        <f t="shared" si="8"/>
        <v>0</v>
      </c>
      <c r="K4" s="78"/>
      <c r="L4" s="78"/>
      <c r="M4" s="78"/>
      <c r="N4" s="78"/>
      <c r="O4" s="78">
        <v>0</v>
      </c>
      <c r="P4" s="78">
        <f t="shared" si="9"/>
        <v>0</v>
      </c>
      <c r="Q4" s="78">
        <v>2989</v>
      </c>
      <c r="R4" s="79">
        <v>12000000</v>
      </c>
      <c r="S4" s="79" t="s">
        <v>86</v>
      </c>
    </row>
    <row r="5" spans="1:19" x14ac:dyDescent="0.25">
      <c r="A5" s="4">
        <v>4</v>
      </c>
      <c r="B5" s="4">
        <f t="shared" si="0"/>
        <v>1881</v>
      </c>
      <c r="C5" s="4">
        <f t="shared" si="1"/>
        <v>2257.1999999999998</v>
      </c>
      <c r="D5" s="4">
        <f t="shared" si="2"/>
        <v>2708.64</v>
      </c>
      <c r="E5" s="5">
        <f t="shared" si="3"/>
        <v>7500000</v>
      </c>
      <c r="F5" s="4">
        <f t="shared" si="4"/>
        <v>3987</v>
      </c>
      <c r="G5" s="80">
        <f t="shared" si="5"/>
        <v>3323</v>
      </c>
      <c r="H5" s="80">
        <f t="shared" si="6"/>
        <v>2769</v>
      </c>
      <c r="I5" s="80">
        <f t="shared" si="7"/>
        <v>0</v>
      </c>
      <c r="J5" s="80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1881</v>
      </c>
      <c r="R5" s="81">
        <v>7500000</v>
      </c>
      <c r="S5" s="81" t="s">
        <v>87</v>
      </c>
    </row>
    <row r="6" spans="1:19" x14ac:dyDescent="0.25">
      <c r="A6" s="4">
        <v>5</v>
      </c>
      <c r="B6" s="4">
        <f t="shared" si="0"/>
        <v>370</v>
      </c>
      <c r="C6" s="4">
        <f t="shared" si="1"/>
        <v>444</v>
      </c>
      <c r="D6" s="4">
        <f t="shared" si="2"/>
        <v>532.79999999999995</v>
      </c>
      <c r="E6" s="5">
        <f t="shared" si="3"/>
        <v>2500000</v>
      </c>
      <c r="F6" s="4">
        <f t="shared" si="4"/>
        <v>6757</v>
      </c>
      <c r="G6" s="80">
        <f t="shared" si="5"/>
        <v>5631</v>
      </c>
      <c r="H6" s="80">
        <f t="shared" si="6"/>
        <v>4692</v>
      </c>
      <c r="I6" s="80">
        <f t="shared" si="7"/>
        <v>0</v>
      </c>
      <c r="J6" s="80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370</v>
      </c>
      <c r="R6" s="81">
        <v>2500000</v>
      </c>
      <c r="S6" s="81" t="s">
        <v>88</v>
      </c>
    </row>
    <row r="7" spans="1:19" x14ac:dyDescent="0.25">
      <c r="A7" s="4">
        <v>6</v>
      </c>
      <c r="B7" s="4">
        <f t="shared" si="0"/>
        <v>1666.6666666666667</v>
      </c>
      <c r="C7" s="4">
        <f t="shared" si="1"/>
        <v>2000</v>
      </c>
      <c r="D7" s="4">
        <f t="shared" si="2"/>
        <v>2400</v>
      </c>
      <c r="E7" s="5">
        <f t="shared" si="3"/>
        <v>14500000</v>
      </c>
      <c r="F7" s="4">
        <f t="shared" si="4"/>
        <v>8700</v>
      </c>
      <c r="G7" s="80">
        <f t="shared" si="5"/>
        <v>7250</v>
      </c>
      <c r="H7" s="80">
        <f t="shared" si="6"/>
        <v>6042</v>
      </c>
      <c r="I7" s="80">
        <f t="shared" si="7"/>
        <v>0</v>
      </c>
      <c r="J7" s="80">
        <f t="shared" si="8"/>
        <v>0</v>
      </c>
      <c r="K7" s="7"/>
      <c r="L7" s="7"/>
      <c r="M7" s="7"/>
      <c r="N7" s="7"/>
      <c r="O7" s="7">
        <v>0</v>
      </c>
      <c r="P7" s="7">
        <v>2000</v>
      </c>
      <c r="Q7" s="7">
        <f t="shared" ref="Q7:Q10" si="10">P7/1.2</f>
        <v>1666.6666666666667</v>
      </c>
      <c r="R7" s="81">
        <v>14500000</v>
      </c>
      <c r="S7" s="2"/>
    </row>
    <row r="8" spans="1:19" x14ac:dyDescent="0.25">
      <c r="A8" s="4">
        <v>7</v>
      </c>
      <c r="B8" s="4">
        <f t="shared" si="0"/>
        <v>1583.3333333333335</v>
      </c>
      <c r="C8" s="4">
        <f t="shared" si="1"/>
        <v>1900</v>
      </c>
      <c r="D8" s="4">
        <f t="shared" si="2"/>
        <v>2280</v>
      </c>
      <c r="E8" s="5">
        <f t="shared" si="3"/>
        <v>8500000</v>
      </c>
      <c r="F8" s="4">
        <f t="shared" si="4"/>
        <v>5368</v>
      </c>
      <c r="G8" s="80">
        <f t="shared" si="5"/>
        <v>4474</v>
      </c>
      <c r="H8" s="80">
        <f t="shared" si="6"/>
        <v>3728</v>
      </c>
      <c r="I8" s="80">
        <f t="shared" si="7"/>
        <v>0</v>
      </c>
      <c r="J8" s="80">
        <f t="shared" si="8"/>
        <v>0</v>
      </c>
      <c r="K8" s="7"/>
      <c r="L8" s="7"/>
      <c r="M8" s="7"/>
      <c r="N8" s="7"/>
      <c r="O8" s="7">
        <v>0</v>
      </c>
      <c r="P8" s="7">
        <v>1900</v>
      </c>
      <c r="Q8" s="7">
        <f t="shared" si="10"/>
        <v>1583.3333333333335</v>
      </c>
      <c r="R8" s="81">
        <v>8500000</v>
      </c>
      <c r="S8" s="2"/>
    </row>
    <row r="9" spans="1:19" x14ac:dyDescent="0.25">
      <c r="A9" s="4">
        <v>8</v>
      </c>
      <c r="B9" s="4">
        <f t="shared" si="0"/>
        <v>34722.222222222226</v>
      </c>
      <c r="C9" s="4">
        <f t="shared" si="1"/>
        <v>41666.666666666672</v>
      </c>
      <c r="D9" s="4">
        <f t="shared" si="2"/>
        <v>50000.000000000007</v>
      </c>
      <c r="E9" s="5">
        <f t="shared" si="3"/>
        <v>250000000</v>
      </c>
      <c r="F9" s="4">
        <f t="shared" si="4"/>
        <v>7200</v>
      </c>
      <c r="G9" s="4">
        <f t="shared" si="5"/>
        <v>6000</v>
      </c>
      <c r="H9" s="4">
        <f t="shared" si="6"/>
        <v>5000</v>
      </c>
      <c r="I9" s="4">
        <f t="shared" si="7"/>
        <v>0</v>
      </c>
      <c r="J9" s="4">
        <f t="shared" si="8"/>
        <v>0</v>
      </c>
      <c r="O9">
        <v>50000</v>
      </c>
      <c r="P9">
        <f t="shared" si="9"/>
        <v>41666.666666666672</v>
      </c>
      <c r="Q9">
        <f t="shared" si="10"/>
        <v>34722.222222222226</v>
      </c>
      <c r="R9" s="2">
        <v>250000000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 t="s">
        <v>97</v>
      </c>
    </row>
    <row r="25" spans="1:19" s="10" customFormat="1" x14ac:dyDescent="0.25">
      <c r="F25" s="74">
        <f>25*65</f>
        <v>1625</v>
      </c>
    </row>
    <row r="26" spans="1:19" s="10" customFormat="1" x14ac:dyDescent="0.25">
      <c r="F26" s="74" t="s">
        <v>99</v>
      </c>
    </row>
    <row r="27" spans="1:19" s="10" customFormat="1" x14ac:dyDescent="0.25">
      <c r="F27" s="57" t="s">
        <v>98</v>
      </c>
      <c r="G27" s="57">
        <v>1625</v>
      </c>
    </row>
    <row r="28" spans="1:19" s="10" customFormat="1" x14ac:dyDescent="0.25">
      <c r="C28" s="72" t="s">
        <v>74</v>
      </c>
      <c r="D28" s="72" t="s">
        <v>91</v>
      </c>
      <c r="F28" s="57" t="s">
        <v>89</v>
      </c>
      <c r="G28" s="57">
        <v>1510</v>
      </c>
    </row>
    <row r="29" spans="1:19" s="10" customFormat="1" x14ac:dyDescent="0.25">
      <c r="C29" s="72" t="s">
        <v>1</v>
      </c>
      <c r="D29" s="72">
        <v>2521475</v>
      </c>
      <c r="F29" s="57" t="s">
        <v>71</v>
      </c>
      <c r="G29" s="57">
        <f>G28*1.2</f>
        <v>1812</v>
      </c>
      <c r="H29" s="10">
        <f>G29/G28</f>
        <v>1.2</v>
      </c>
    </row>
    <row r="30" spans="1:19" s="10" customFormat="1" x14ac:dyDescent="0.25">
      <c r="C30" s="72" t="s">
        <v>90</v>
      </c>
      <c r="D30" s="72">
        <v>3343000</v>
      </c>
      <c r="F30" s="57" t="s">
        <v>72</v>
      </c>
      <c r="G30" s="57">
        <v>5000</v>
      </c>
    </row>
    <row r="31" spans="1:19" s="10" customFormat="1" x14ac:dyDescent="0.25">
      <c r="C31" s="75"/>
      <c r="D31" s="75"/>
      <c r="F31" s="75" t="s">
        <v>73</v>
      </c>
      <c r="G31" s="75">
        <f>G29*G30</f>
        <v>9060000</v>
      </c>
      <c r="H31" s="10">
        <f>G31/D29</f>
        <v>3.5931349706025242</v>
      </c>
    </row>
    <row r="32" spans="1:19" s="10" customFormat="1" x14ac:dyDescent="0.25">
      <c r="C32" s="75" t="s">
        <v>92</v>
      </c>
      <c r="D32" s="75"/>
      <c r="F32" s="75" t="s">
        <v>24</v>
      </c>
      <c r="G32" s="75">
        <f>G31*90%</f>
        <v>8154000</v>
      </c>
    </row>
    <row r="33" spans="3:7" s="10" customFormat="1" x14ac:dyDescent="0.25">
      <c r="C33" s="75" t="s">
        <v>89</v>
      </c>
      <c r="D33" s="75">
        <v>1479</v>
      </c>
      <c r="F33" s="75" t="s">
        <v>25</v>
      </c>
      <c r="G33" s="75">
        <f>G31*80%</f>
        <v>7248000</v>
      </c>
    </row>
    <row r="34" spans="3:7" s="10" customFormat="1" x14ac:dyDescent="0.25">
      <c r="C34" s="75" t="s">
        <v>76</v>
      </c>
      <c r="D34" s="75">
        <v>1718</v>
      </c>
      <c r="E34" s="10">
        <f>D34/D33</f>
        <v>1.1615956727518593</v>
      </c>
    </row>
    <row r="35" spans="3:7" s="10" customFormat="1" x14ac:dyDescent="0.25">
      <c r="C35" s="75" t="s">
        <v>93</v>
      </c>
      <c r="D35" s="75">
        <v>4600</v>
      </c>
    </row>
    <row r="36" spans="3:7" s="10" customFormat="1" x14ac:dyDescent="0.25">
      <c r="C36" s="75" t="s">
        <v>94</v>
      </c>
      <c r="D36" s="75">
        <f>D34*D35</f>
        <v>7902800</v>
      </c>
    </row>
    <row r="37" spans="3:7" s="10" customFormat="1" x14ac:dyDescent="0.25">
      <c r="C37" s="75" t="s">
        <v>95</v>
      </c>
      <c r="D37" s="75">
        <v>386550</v>
      </c>
    </row>
    <row r="38" spans="3:7" s="10" customFormat="1" x14ac:dyDescent="0.25">
      <c r="C38" s="75" t="s">
        <v>96</v>
      </c>
      <c r="D38" s="75">
        <f>D36-D37</f>
        <v>7516250</v>
      </c>
    </row>
    <row r="39" spans="3:7" s="10" customFormat="1" x14ac:dyDescent="0.25">
      <c r="C39" s="75" t="s">
        <v>100</v>
      </c>
      <c r="D39" s="75">
        <f>D38/D34</f>
        <v>4375</v>
      </c>
    </row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2024-01-15T08:46:23Z</dcterms:modified>
</cp:coreProperties>
</file>