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atish Gupta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8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E27" i="23"/>
  <c r="E29" i="23" s="1"/>
  <c r="E24" i="23"/>
  <c r="D36" i="23"/>
  <c r="D34" i="23"/>
  <c r="C36" i="23" s="1"/>
  <c r="C34" i="23"/>
  <c r="C29" i="23"/>
  <c r="C30" i="23"/>
  <c r="C28" i="23"/>
  <c r="C31" i="23"/>
  <c r="B31" i="23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E28" i="23" l="1"/>
  <c r="C3" i="4"/>
  <c r="D3" i="4" s="1"/>
  <c r="H3" i="4" s="1"/>
  <c r="F3" i="4"/>
  <c r="C7" i="4"/>
  <c r="D7" i="4" s="1"/>
  <c r="F7" i="4"/>
  <c r="C2" i="4"/>
  <c r="D2" i="4" s="1"/>
  <c r="H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4" i="4"/>
  <c r="G7" i="4"/>
  <c r="H4" i="4"/>
  <c r="H5" i="4"/>
  <c r="H6" i="4"/>
  <c r="H7" i="4"/>
  <c r="H10" i="4"/>
  <c r="G10" i="4" l="1"/>
  <c r="G8" i="4"/>
  <c r="G5" i="4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5" i="4"/>
  <c r="Q15" i="4" s="1"/>
  <c r="B15" i="4" s="1"/>
  <c r="C15" i="4" s="1"/>
  <c r="J15" i="4"/>
  <c r="I15" i="4"/>
  <c r="E15" i="4"/>
  <c r="A15" i="4"/>
  <c r="P14" i="4"/>
  <c r="Q14" i="4" s="1"/>
  <c r="B14" i="4" s="1"/>
  <c r="J14" i="4"/>
  <c r="I14" i="4"/>
  <c r="E14" i="4"/>
  <c r="A14" i="4"/>
  <c r="F11" i="4" l="1"/>
  <c r="F13" i="4"/>
  <c r="F15" i="4"/>
  <c r="F12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6" i="4"/>
  <c r="H16" i="4" s="1"/>
  <c r="D18" i="4" l="1"/>
  <c r="H18" i="4" s="1"/>
</calcChain>
</file>

<file path=xl/sharedStrings.xml><?xml version="1.0" encoding="utf-8"?>
<sst xmlns="http://schemas.openxmlformats.org/spreadsheetml/2006/main" count="138" uniqueCount="104">
  <si>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</si>
  <si>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</si>
  <si>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</si>
  <si>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</si>
  <si>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</si>
  <si>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</si>
  <si>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</si>
  <si>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</si>
  <si>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</si>
  <si>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</si>
  <si>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</si>
  <si>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</si>
  <si>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</si>
  <si>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</si>
  <si>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</si>
  <si>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</si>
  <si>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</si>
  <si>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</si>
  <si>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</si>
  <si>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</si>
  <si>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</si>
  <si>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</si>
  <si>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</si>
  <si>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</si>
  <si>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</si>
  <si>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</si>
  <si>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</si>
  <si>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</si>
  <si>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</si>
  <si>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</si>
  <si>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</si>
  <si>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</si>
  <si>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</si>
  <si>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</si>
  <si>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</si>
  <si>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</si>
  <si>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</si>
  <si>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</si>
  <si>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</si>
  <si>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</si>
  <si>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</si>
  <si>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</si>
  <si>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</si>
  <si>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</si>
  <si>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</si>
  <si>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</si>
  <si>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</si>
  <si>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</si>
  <si>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</si>
  <si>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</si>
  <si>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</si>
  <si>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</si>
  <si>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</si>
  <si>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</si>
  <si>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</si>
  <si>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</si>
  <si>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</si>
  <si>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</si>
  <si>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</si>
  <si>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</si>
  <si>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</si>
  <si>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</si>
  <si>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</si>
  <si>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</si>
  <si>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</si>
  <si>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</si>
  <si>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</si>
  <si>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</si>
  <si>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</si>
  <si>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</si>
  <si>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</si>
  <si>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</si>
  <si>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</si>
  <si>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</si>
  <si>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</si>
  <si>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</si>
  <si>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</si>
  <si>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</si>
  <si>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</si>
  <si>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</si>
  <si>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</si>
  <si>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</si>
  <si>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</si>
  <si>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</si>
  <si>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</si>
  <si>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</si>
  <si>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</si>
  <si>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</si>
  <si>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</si>
  <si>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</si>
  <si>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</si>
  <si>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</si>
  <si>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</si>
  <si>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</si>
  <si>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</si>
  <si>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</si>
  <si>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</si>
  <si>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</si>
  <si>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Carpet Area </t>
  </si>
  <si>
    <t xml:space="preserve">Balcony Area </t>
  </si>
  <si>
    <t xml:space="preserve">Staircase Area </t>
  </si>
  <si>
    <t xml:space="preserve">Terrace Area </t>
  </si>
  <si>
    <t xml:space="preserve">Furniture  Cost </t>
  </si>
  <si>
    <t xml:space="preserve">POP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</si>
</sst>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65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2" zoomScale="115" zoomScaleNormal="11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42035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40000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40000</v>
      </c>
      <c r="D5" s="56" t="s">
        <v>61</v>
      </c>
      <c r="E5" s="57">
        <f>ROUND(C5/10.764,0)</f>
        <v>3716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40000</v>
      </c>
      <c r="D10" s="56" t="s">
        <v>61</v>
      </c>
      <c r="E10" s="57">
        <f>ROUND(C10/10.764,0)</f>
        <v>3716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1567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5822972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3134000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zoomScaleNormal="100" workbookViewId="0">
      <selection activeCell="G30" sqref="G3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85546875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1424</v>
      </c>
      <c r="D18" s="72"/>
      <c r="E18" s="73"/>
      <c r="F18" s="74"/>
      <c r="G18" s="74"/>
    </row>
    <row r="19" spans="1:7">
      <c r="A19" s="15"/>
      <c r="B19" s="6"/>
      <c r="C19" s="29">
        <f>C18*C16</f>
        <v>8544000</v>
      </c>
      <c r="D19" s="74" t="s">
        <v>68</v>
      </c>
      <c r="E19" s="29"/>
      <c r="F19" s="74"/>
      <c r="G19" s="74"/>
    </row>
    <row r="20" spans="1:7">
      <c r="A20" s="15"/>
      <c r="B20">
        <f>C20*80%</f>
        <v>6493440</v>
      </c>
      <c r="C20" s="30">
        <f>C19*95%</f>
        <v>8116800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6835200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2848000</v>
      </c>
      <c r="D23" s="33">
        <f>D4*D18</f>
        <v>0</v>
      </c>
    </row>
    <row r="24" spans="1:7">
      <c r="A24" s="15" t="s">
        <v>27</v>
      </c>
      <c r="E24" s="60">
        <f>C19</f>
        <v>8544000</v>
      </c>
    </row>
    <row r="25" spans="1:7" ht="16.5">
      <c r="A25" s="34" t="s">
        <v>28</v>
      </c>
      <c r="B25" s="16"/>
      <c r="C25" s="30">
        <f>C19*0.025/12</f>
        <v>17800</v>
      </c>
      <c r="D25" s="30"/>
      <c r="E25">
        <v>1000000</v>
      </c>
      <c r="F25" s="66" t="s">
        <v>102</v>
      </c>
    </row>
    <row r="26" spans="1:7" ht="16.5">
      <c r="C26" s="30"/>
      <c r="D26" s="30"/>
      <c r="E26">
        <v>200000</v>
      </c>
      <c r="F26" s="66" t="s">
        <v>103</v>
      </c>
    </row>
    <row r="27" spans="1:7">
      <c r="C27" s="30"/>
      <c r="D27" s="30"/>
      <c r="E27" s="120">
        <f>SUM(E24:E26)</f>
        <v>9744000</v>
      </c>
      <c r="F27" s="74" t="s">
        <v>68</v>
      </c>
    </row>
    <row r="28" spans="1:7">
      <c r="A28" t="s">
        <v>98</v>
      </c>
      <c r="B28">
        <v>74.790000000000006</v>
      </c>
      <c r="C28" s="115">
        <f>B28*10.764</f>
        <v>805.03956000000005</v>
      </c>
      <c r="D28"/>
      <c r="E28" s="121">
        <f>E27*0.95</f>
        <v>9256800</v>
      </c>
      <c r="F28" s="74" t="s">
        <v>24</v>
      </c>
    </row>
    <row r="29" spans="1:7">
      <c r="A29" t="s">
        <v>99</v>
      </c>
      <c r="B29">
        <v>32.049999999999997</v>
      </c>
      <c r="C29" s="115">
        <f t="shared" ref="C29:C30" si="0">B29*10.764</f>
        <v>344.98619999999994</v>
      </c>
      <c r="D29"/>
      <c r="E29" s="121">
        <f>E27*0.8</f>
        <v>7795200</v>
      </c>
      <c r="F29" s="74" t="s">
        <v>25</v>
      </c>
    </row>
    <row r="30" spans="1:7">
      <c r="A30" t="s">
        <v>100</v>
      </c>
      <c r="B30">
        <v>12.14</v>
      </c>
      <c r="C30" s="115">
        <f t="shared" si="0"/>
        <v>130.67496</v>
      </c>
      <c r="D30"/>
    </row>
    <row r="31" spans="1:7">
      <c r="B31">
        <f>SUM(B28:B30)</f>
        <v>118.98</v>
      </c>
      <c r="C31" s="119">
        <f>B31*10.764</f>
        <v>1280.70072</v>
      </c>
      <c r="D31"/>
    </row>
    <row r="32" spans="1:7">
      <c r="C32"/>
      <c r="D32"/>
    </row>
    <row r="33" spans="1:4">
      <c r="C33"/>
      <c r="D33"/>
    </row>
    <row r="34" spans="1:4">
      <c r="A34" t="s">
        <v>101</v>
      </c>
      <c r="B34">
        <v>33.340000000000003</v>
      </c>
      <c r="C34" s="119">
        <f>B34*10.764</f>
        <v>358.87175999999999</v>
      </c>
      <c r="D34" s="115">
        <f>C34*0.4</f>
        <v>143.54870400000001</v>
      </c>
    </row>
    <row r="35" spans="1:4">
      <c r="C35"/>
      <c r="D35"/>
    </row>
    <row r="36" spans="1:4">
      <c r="C36" s="119">
        <f>C31+D34</f>
        <v>1424.2494240000001</v>
      </c>
      <c r="D36" s="119">
        <f>C36*1.1</f>
        <v>1566.6743664000003</v>
      </c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topLeftCell="A7"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8" sqref="O1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4"/>
  <sheetViews>
    <sheetView workbookViewId="0">
      <selection activeCell="D26" sqref="D26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2024-01-11T11:39:32Z</dcterms:modified>
</cp:coreProperties>
</file>