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Vaibhav Gholap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Sheet5" sheetId="38" r:id="rId4"/>
    <sheet name="20-20" sheetId="4" r:id="rId5"/>
    <sheet name="Sheet1" sheetId="13" r:id="rId6"/>
    <sheet name="Sheet2" sheetId="30" r:id="rId7"/>
    <sheet name="Sheet3" sheetId="31" r:id="rId8"/>
    <sheet name="Sheet4" sheetId="37" r:id="rId9"/>
    <sheet name="Sheet6" sheetId="41" r:id="rId10"/>
    <sheet name="MB" sheetId="40" r:id="rId1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23" l="1"/>
  <c r="D31" i="23"/>
  <c r="G22" i="40"/>
  <c r="F20" i="40"/>
  <c r="G26" i="37" l="1"/>
  <c r="F56" i="31"/>
  <c r="R24" i="4"/>
  <c r="F13" i="40"/>
  <c r="F14" i="40"/>
  <c r="F15" i="40"/>
  <c r="F16" i="40"/>
  <c r="F11" i="40"/>
  <c r="F5" i="40"/>
  <c r="F6" i="40"/>
  <c r="F7" i="40"/>
  <c r="F4" i="40"/>
  <c r="F17" i="40" l="1"/>
  <c r="F9" i="40"/>
  <c r="C18" i="25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Q10" i="4" l="1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l="1"/>
  <c r="C19" i="23" s="1"/>
  <c r="C21" i="23" l="1"/>
  <c r="C25" i="23"/>
  <c r="J19" i="4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<sst xmlns="http://schemas.openxmlformats.org/spreadsheetml/2006/main" count="131" uniqueCount="100">
  <si>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</si>
  <si>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</si>
  <si>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</si>
  <si>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</si>
  <si>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</si>
  <si>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</si>
  <si>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</si>
  <si>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</si>
  <si>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</si>
  <si>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</si>
  <si>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</si>
  <si>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</si>
  <si>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</si>
  <si>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</si>
  <si>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</si>
  <si>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</si>
  <si>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</si>
  <si>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</si>
  <si>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</si>
  <si>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</si>
  <si>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</si>
  <si>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</si>
  <si>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</si>
  <si>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</si>
  <si>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</si>
  <si>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</si>
  <si>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</si>
  <si>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</si>
  <si>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</si>
  <si>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</si>
  <si>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</si>
  <si>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</si>
  <si>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</si>
  <si>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</si>
  <si>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</si>
  <si>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</si>
  <si>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</si>
  <si>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</si>
  <si>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</si>
  <si>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</si>
  <si>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</si>
  <si>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</si>
  <si>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</si>
  <si>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</si>
  <si>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</si>
  <si>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</si>
  <si>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</si>
  <si>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</si>
  <si>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</si>
  <si>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</si>
  <si>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</si>
  <si>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</si>
  <si>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</si>
  <si>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</si>
  <si>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</si>
  <si>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</si>
  <si>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</si>
  <si>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</si>
  <si>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</si>
  <si>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</si>
  <si>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</si>
  <si>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</si>
  <si>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</si>
  <si>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</si>
  <si>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</si>
  <si>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</si>
  <si>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</si>
  <si>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</si>
  <si>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</si>
  <si>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</si>
  <si>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</si>
  <si>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</si>
  <si>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</si>
  <si>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</si>
  <si>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</si>
  <si>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</si>
  <si>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</si>
  <si>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</si>
  <si>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</si>
  <si>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</si>
  <si>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</si>
  <si>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</si>
  <si>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</si>
  <si>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</si>
  <si>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</si>
  <si>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</si>
  <si>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</si>
  <si>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</si>
  <si>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</si>
  <si>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</si>
  <si>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</si>
  <si>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</si>
  <si>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</si>
  <si>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</si>
  <si>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</si>
  <si>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</si>
  <si>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</si>
  <si>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</si>
  <si>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rate on BA</t>
  </si>
  <si>
    <t>Ground + First Floor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</si>
</sst>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2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336177</xdr:colOff>
      <xdr:row>1</xdr:row>
      <xdr:rowOff>156883</xdr:rowOff>
    </xdr:from>
    <xdr:to>
      <xdr:col>15</xdr:col>
      <xdr:colOff>138650</xdr:colOff>
      <xdr:row>21</xdr:row>
      <xdr:rowOff>156407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1765" y="347383"/>
          <a:ext cx="5853650" cy="38095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1</xdr:row>
      <xdr:rowOff>19050</xdr:rowOff>
    </xdr:from>
    <xdr:to>
      <xdr:col>10</xdr:col>
      <xdr:colOff>599331</xdr:colOff>
      <xdr:row>21</xdr:row>
      <xdr:rowOff>56669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2950" y="209550"/>
          <a:ext cx="5952381" cy="38476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33</xdr:row>
      <xdr:rowOff>57150</xdr:rowOff>
    </xdr:from>
    <xdr:to>
      <xdr:col>10</xdr:col>
      <xdr:colOff>237374</xdr:colOff>
      <xdr:row>52</xdr:row>
      <xdr:rowOff>190031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6343650"/>
          <a:ext cx="6009524" cy="3752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347383</xdr:colOff>
      <xdr:row>1</xdr:row>
      <xdr:rowOff>112059</xdr:rowOff>
    </xdr:from>
    <xdr:to>
      <xdr:col>10</xdr:col>
      <xdr:colOff>436292</xdr:colOff>
      <xdr:row>22</xdr:row>
      <xdr:rowOff>187749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1" y="302559"/>
          <a:ext cx="5904762" cy="40761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514350</xdr:colOff>
      <xdr:row>1</xdr:row>
      <xdr:rowOff>85725</xdr:rowOff>
    </xdr:from>
    <xdr:to>
      <xdr:col>11</xdr:col>
      <xdr:colOff>370731</xdr:colOff>
      <xdr:row>19</xdr:row>
      <xdr:rowOff>123392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76225"/>
          <a:ext cx="5952381" cy="34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zoomScaleNormal="100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34235</v>
      </c>
      <c r="F2" s="75"/>
      <c r="G2" s="120" t="s">
        <v>76</v>
      </c>
      <c r="H2" s="121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32200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32200</v>
      </c>
      <c r="D5" s="57" t="s">
        <v>61</v>
      </c>
      <c r="E5" s="58">
        <f>ROUND(C5/10.764,0)</f>
        <v>2991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8000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24200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24200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32200</v>
      </c>
      <c r="D10" s="57" t="s">
        <v>61</v>
      </c>
      <c r="E10" s="58">
        <f>ROUND(C10/10.764,0)</f>
        <v>2991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2021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3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57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764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2285124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1528000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7" zoomScaleNormal="100" workbookViewId="0">
      <selection activeCell="E12" sqref="E12"/>
    </sheetView>
  </sheetViews>
  <sheetFormatPr defaultRowHeight="15"/>
  <cols>
    <col min="1" max="1" width="21.7109375" bestFit="1" customWidth="1"/>
    <col min="2" max="2" width="17" customWidth="1"/>
    <col min="3" max="3" width="19.140625" style="16" customWidth="1"/>
    <col min="4" max="4" width="15.5703125" style="16" bestFit="1" customWidth="1"/>
    <col min="5" max="5" width="27.140625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C2" s="16" t="s">
        <v>99</v>
      </c>
      <c r="D2" s="17"/>
      <c r="F2" s="78"/>
      <c r="G2" s="78"/>
    </row>
    <row r="3" spans="1:8">
      <c r="A3" s="15" t="s">
        <v>13</v>
      </c>
      <c r="B3" s="19"/>
      <c r="C3" s="20">
        <v>4500</v>
      </c>
      <c r="D3" s="21" t="s">
        <v>98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2500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11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2500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4500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94</v>
      </c>
      <c r="B18" s="7"/>
      <c r="C18" s="76">
        <v>764</v>
      </c>
      <c r="D18" s="76"/>
      <c r="E18" s="77"/>
      <c r="F18" s="78"/>
      <c r="G18" s="78"/>
    </row>
    <row r="19" spans="1:8">
      <c r="A19" s="15"/>
      <c r="B19" s="6"/>
      <c r="C19" s="30">
        <f>C18*C16</f>
        <v>3438000</v>
      </c>
      <c r="D19" s="78" t="s">
        <v>68</v>
      </c>
      <c r="E19" s="30"/>
      <c r="F19" s="78"/>
      <c r="G19" s="118"/>
    </row>
    <row r="20" spans="1:8">
      <c r="A20" s="15"/>
      <c r="B20" s="61"/>
      <c r="C20" s="31">
        <f>C19*95%</f>
        <v>3266100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2750400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1528000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7162.5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 s="75">
        <v>70.95</v>
      </c>
      <c r="D31" s="123">
        <f>C31*10.764</f>
        <v>763.70579999999995</v>
      </c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D1" zoomScaleNormal="100" workbookViewId="0">
      <selection activeCell="F11" sqref="F1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5">
        <v>0</v>
      </c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0</v>
      </c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>
        <v>0</v>
      </c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0">O10/1.2</f>
        <v>0</v>
      </c>
      <c r="Q10" s="75">
        <f t="shared" ref="Q10" si="11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1000</v>
      </c>
      <c r="C11" s="4">
        <f t="shared" si="2"/>
        <v>1200</v>
      </c>
      <c r="D11" s="4">
        <f t="shared" si="3"/>
        <v>1440</v>
      </c>
      <c r="E11" s="5">
        <f t="shared" si="4"/>
        <v>6000000</v>
      </c>
      <c r="F11" s="4">
        <f t="shared" si="5"/>
        <v>6000</v>
      </c>
      <c r="G11" s="4">
        <f t="shared" si="6"/>
        <v>5000</v>
      </c>
      <c r="H11" s="4">
        <f t="shared" si="7"/>
        <v>4167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2">O11/1.2</f>
        <v>0</v>
      </c>
      <c r="Q11">
        <v>1000</v>
      </c>
      <c r="R11" s="2">
        <v>6000000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2000</v>
      </c>
      <c r="C12" s="4">
        <f t="shared" si="2"/>
        <v>2400</v>
      </c>
      <c r="D12" s="4">
        <f t="shared" si="3"/>
        <v>2880</v>
      </c>
      <c r="E12" s="5">
        <f t="shared" si="4"/>
        <v>17000000</v>
      </c>
      <c r="F12" s="4">
        <f t="shared" si="5"/>
        <v>8500</v>
      </c>
      <c r="G12" s="4">
        <f t="shared" si="6"/>
        <v>7083</v>
      </c>
      <c r="H12" s="4">
        <f t="shared" si="7"/>
        <v>5903</v>
      </c>
      <c r="I12" s="4">
        <f t="shared" si="8"/>
        <v>0</v>
      </c>
      <c r="J12" s="4">
        <f t="shared" si="9"/>
        <v>0</v>
      </c>
      <c r="Q12">
        <v>2000</v>
      </c>
      <c r="R12" s="2">
        <v>17000000</v>
      </c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3">N16</f>
        <v>0</v>
      </c>
      <c r="B16" s="4">
        <f t="shared" ref="B16:B19" si="14">Q16</f>
        <v>0</v>
      </c>
      <c r="C16" s="4">
        <f t="shared" ref="C16:C19" si="15">B16*1.2</f>
        <v>0</v>
      </c>
      <c r="D16" s="4">
        <f t="shared" ref="D16:D19" si="16">C16*1.2</f>
        <v>0</v>
      </c>
      <c r="E16" s="5">
        <f t="shared" ref="E16:E19" si="17">R16</f>
        <v>0</v>
      </c>
      <c r="F16" s="4" t="e">
        <f t="shared" ref="F16:F19" si="18">ROUND((E16/B16),0)</f>
        <v>#DIV/0!</v>
      </c>
      <c r="G16" s="4" t="e">
        <f t="shared" ref="G16:G19" si="19">ROUND((E16/C16),0)</f>
        <v>#DIV/0!</v>
      </c>
      <c r="H16" s="4" t="e">
        <f t="shared" ref="H16:H19" si="20">ROUND((E16/D16),0)</f>
        <v>#DIV/0!</v>
      </c>
      <c r="I16" s="4">
        <f t="shared" ref="I16:J19" si="21">T16</f>
        <v>0</v>
      </c>
      <c r="J16" s="4">
        <f t="shared" si="21"/>
        <v>0</v>
      </c>
      <c r="R16" s="2"/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1"/>
        <v>0</v>
      </c>
      <c r="R17" s="2"/>
      <c r="S17" s="2"/>
    </row>
    <row r="18" spans="1:19">
      <c r="A18" s="4">
        <f t="shared" si="13"/>
        <v>0</v>
      </c>
      <c r="B18" s="4">
        <f t="shared" si="14"/>
        <v>0</v>
      </c>
      <c r="C18" s="4">
        <f t="shared" si="15"/>
        <v>0</v>
      </c>
      <c r="D18" s="4">
        <f t="shared" si="16"/>
        <v>0</v>
      </c>
      <c r="E18" s="5">
        <f t="shared" si="17"/>
        <v>0</v>
      </c>
      <c r="F18" s="4" t="e">
        <f t="shared" si="18"/>
        <v>#DIV/0!</v>
      </c>
      <c r="G18" s="4" t="e">
        <f t="shared" si="19"/>
        <v>#DIV/0!</v>
      </c>
      <c r="H18" s="4" t="e">
        <f t="shared" si="20"/>
        <v>#DIV/0!</v>
      </c>
      <c r="I18" s="4">
        <f t="shared" si="21"/>
        <v>0</v>
      </c>
      <c r="J18" s="4">
        <f t="shared" si="21"/>
        <v>0</v>
      </c>
      <c r="R18" s="2"/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  <c r="R23" s="10">
        <v>8500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  <c r="R24" s="10">
        <f>R23/1.35</f>
        <v>6296.2962962962956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E1" zoomScale="85" zoomScaleNormal="85" workbookViewId="0">
      <selection activeCell="J5" activeCellId="1" sqref="I4 J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F5" sqref="F5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55:F56"/>
  <sheetViews>
    <sheetView topLeftCell="A37" workbookViewId="0">
      <selection activeCell="I56" sqref="I56"/>
    </sheetView>
  </sheetViews>
  <sheetFormatPr defaultRowHeight="15"/>
  <sheetData>
    <row r="55" spans="6:6">
      <c r="F55">
        <v>8500</v>
      </c>
    </row>
    <row r="56" spans="6:6">
      <c r="F56">
        <f>F55/1.35</f>
        <v>6296.2962962962956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25:G26"/>
  <sheetViews>
    <sheetView topLeftCell="A7" zoomScale="85" zoomScaleNormal="85" workbookViewId="0">
      <selection activeCell="H27" sqref="H27"/>
    </sheetView>
  </sheetViews>
  <sheetFormatPr defaultRowHeight="15"/>
  <cols>
    <col min="7" max="7" width="14.5703125" customWidth="1"/>
  </cols>
  <sheetData>
    <row r="25" spans="7:7">
      <c r="G25">
        <v>6000</v>
      </c>
    </row>
    <row r="26" spans="7:7">
      <c r="G26">
        <f>G25/1.35</f>
        <v>4444.4444444444443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4" sqref="N14"/>
    </sheetView>
  </sheetViews>
  <sheetFormatPr defaultRowHeight="1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I26"/>
  <sheetViews>
    <sheetView topLeftCell="A7" workbookViewId="0">
      <selection activeCell="F22" sqref="F22:G22"/>
    </sheetView>
  </sheetViews>
  <sheetFormatPr defaultRowHeight="15"/>
  <sheetData>
    <row r="4" spans="4:9">
      <c r="D4">
        <v>11.1</v>
      </c>
      <c r="E4">
        <v>16.100000000000001</v>
      </c>
      <c r="F4" s="119">
        <f>E4*D4</f>
        <v>178.71</v>
      </c>
    </row>
    <row r="5" spans="4:9">
      <c r="D5">
        <v>11</v>
      </c>
      <c r="E5">
        <v>10.8</v>
      </c>
      <c r="F5" s="119">
        <f t="shared" ref="F5:F8" si="0">E5*D5</f>
        <v>118.80000000000001</v>
      </c>
    </row>
    <row r="6" spans="4:9">
      <c r="D6">
        <v>4.3</v>
      </c>
      <c r="E6">
        <v>10.8</v>
      </c>
      <c r="F6" s="119">
        <f t="shared" si="0"/>
        <v>46.44</v>
      </c>
    </row>
    <row r="7" spans="4:9">
      <c r="D7">
        <v>4.0999999999999996</v>
      </c>
      <c r="E7">
        <v>8.1999999999999993</v>
      </c>
      <c r="F7" s="119">
        <f t="shared" si="0"/>
        <v>33.619999999999997</v>
      </c>
    </row>
    <row r="8" spans="4:9">
      <c r="F8" s="119"/>
    </row>
    <row r="9" spans="4:9">
      <c r="F9" s="119">
        <f>SUM(F4:F8)</f>
        <v>377.57</v>
      </c>
    </row>
    <row r="11" spans="4:9">
      <c r="D11">
        <v>11</v>
      </c>
      <c r="E11" s="75">
        <v>13.8</v>
      </c>
      <c r="F11" s="119">
        <f>E11*D11</f>
        <v>151.80000000000001</v>
      </c>
    </row>
    <row r="12" spans="4:9">
      <c r="D12">
        <v>15</v>
      </c>
      <c r="E12" s="75">
        <v>15.1</v>
      </c>
      <c r="F12" s="119">
        <v>11</v>
      </c>
    </row>
    <row r="13" spans="4:9">
      <c r="D13">
        <v>4</v>
      </c>
      <c r="E13" s="75">
        <v>11</v>
      </c>
      <c r="F13" s="119">
        <f t="shared" ref="F12:F16" si="1">E13*D13</f>
        <v>44</v>
      </c>
    </row>
    <row r="14" spans="4:9">
      <c r="D14">
        <v>3</v>
      </c>
      <c r="E14">
        <v>11</v>
      </c>
      <c r="F14" s="119">
        <f t="shared" si="1"/>
        <v>33</v>
      </c>
    </row>
    <row r="15" spans="4:9">
      <c r="D15">
        <v>8</v>
      </c>
      <c r="E15">
        <v>10</v>
      </c>
      <c r="F15" s="119">
        <f t="shared" si="1"/>
        <v>80</v>
      </c>
      <c r="I15" s="119"/>
    </row>
    <row r="16" spans="4:9">
      <c r="D16">
        <v>4</v>
      </c>
      <c r="E16">
        <v>3</v>
      </c>
      <c r="F16" s="119">
        <f t="shared" si="1"/>
        <v>12</v>
      </c>
    </row>
    <row r="17" spans="6:7">
      <c r="F17" s="119">
        <f>SUM(F11:F16)</f>
        <v>331.8</v>
      </c>
    </row>
    <row r="20" spans="6:7">
      <c r="F20" s="119">
        <f>F9+F17</f>
        <v>709.37</v>
      </c>
    </row>
    <row r="22" spans="6:7">
      <c r="F22">
        <v>70.95</v>
      </c>
      <c r="G22" s="123">
        <f>F22*10.764</f>
        <v>763.70579999999995</v>
      </c>
    </row>
    <row r="24" spans="6:7">
      <c r="F24" s="119"/>
    </row>
    <row r="25" spans="6:7">
      <c r="F25" s="119"/>
    </row>
    <row r="26" spans="6:7">
      <c r="F26" s="119"/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Sheet4</vt:lpstr>
      <vt:lpstr>Sheet6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2024-01-11T09:05:19Z</dcterms:modified>
</cp:coreProperties>
</file>