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Andheri\Ashwini Sachin Kuchekar\"/>
    </mc:Choice>
  </mc:AlternateContent>
  <xr:revisionPtr revIDLastSave="0" documentId="13_ncr:1_{59F3823B-85CD-46D8-BB3E-98255921DEB6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G27" i="4"/>
  <c r="G31" i="4"/>
  <c r="G29" i="4" l="1"/>
  <c r="C5" i="25" l="1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<sst xmlns="http://schemas.openxmlformats.org/spreadsheetml/2006/main" count="128" uniqueCount="86">
  <si>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</si>
  <si>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</si>
  <si>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</si>
  <si>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</si>
  <si>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</si>
  <si>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</si>
  <si>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</si>
  <si>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</si>
  <si>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</si>
  <si>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</si>
  <si>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</si>
  <si>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</si>
  <si>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</si>
  <si>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</si>
  <si>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</si>
  <si>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</si>
  <si>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</si>
  <si>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</si>
  <si>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</si>
  <si>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</si>
  <si>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</si>
  <si>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</si>
  <si>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</si>
  <si>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</si>
  <si>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</si>
  <si>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</si>
  <si>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</si>
  <si>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</si>
  <si>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</si>
  <si>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</si>
  <si>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</si>
  <si>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</si>
  <si>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</si>
  <si>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</si>
  <si>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</si>
  <si>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</si>
  <si>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</si>
  <si>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</si>
  <si>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</si>
  <si>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</si>
  <si>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</si>
  <si>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</si>
  <si>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</si>
  <si>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</si>
  <si>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</si>
  <si>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</si>
  <si>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</si>
  <si>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</si>
  <si>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</si>
  <si>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</si>
  <si>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</si>
  <si>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</si>
  <si>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</si>
  <si>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</si>
  <si>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</si>
  <si>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</si>
  <si>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</si>
  <si>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</si>
  <si>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</si>
  <si>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</si>
  <si>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</si>
  <si>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</si>
  <si>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</si>
  <si>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</si>
  <si>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</si>
  <si>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</si>
  <si>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</si>
  <si>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</si>
  <si>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</si>
  <si>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</si>
  <si>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</si>
  <si>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</si>
  <si>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</si>
  <si>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</si>
  <si>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</si>
  <si>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</si>
  <si>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</si>
  <si>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</si>
  <si>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</si>
  <si>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</si>
  <si>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</si>
  <si>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</si>
  <si>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</si>
  <si>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</si>
  <si>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20.07.2023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</si>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</sst>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125884</xdr:colOff>
      <xdr:row>47</xdr:row>
      <xdr:rowOff>163160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CA2BA5-CE7B-4FAA-B22F-8B5283FE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56284" cy="8849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354686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E458F0-1A94-416D-80E9-2A17D30E7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04286" cy="8869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43</xdr:row>
      <xdr:rowOff>39249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0EC3F4-1A76-4A5F-A6AD-FCDB54A03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203757" cy="8230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354176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416EB4-0903-4D9C-AF2A-B71C52F56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46176" cy="8459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1787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EE7059-9347-4206-A99E-2AD7F501A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803387" cy="8621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B8" sqref="B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v>52100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C3*0%</f>
        <v>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52100</v>
      </c>
      <c r="D5" s="63" t="s">
        <v>62</v>
      </c>
      <c r="E5" s="64">
        <f>C5/10.764</f>
        <v>4840.2081010776665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4100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48000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48000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52100</v>
      </c>
      <c r="D9" s="63" t="s">
        <v>62</v>
      </c>
      <c r="E9" s="64">
        <f>C9/10.764</f>
        <v>4840.2081010776665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9500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7000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7000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v>9000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429</v>
      </c>
      <c r="D18" s="26"/>
      <c r="F18" s="19"/>
    </row>
    <row r="19" spans="1:6" x14ac:dyDescent="0.25">
      <c r="A19" s="16" t="s">
        <v>73</v>
      </c>
      <c r="B19" s="6"/>
      <c r="C19" s="32">
        <f>C18*C16</f>
        <v>3861000</v>
      </c>
      <c r="D19" s="33"/>
      <c r="E19" s="70"/>
      <c r="F19" s="34"/>
    </row>
    <row r="20" spans="1:6" x14ac:dyDescent="0.25">
      <c r="A20" s="16" t="s">
        <v>24</v>
      </c>
      <c r="C20" s="35">
        <f>C19*90%</f>
        <v>3474900</v>
      </c>
      <c r="D20" s="32"/>
      <c r="F20" s="19"/>
    </row>
    <row r="21" spans="1:6" x14ac:dyDescent="0.25">
      <c r="A21" s="16" t="s">
        <v>25</v>
      </c>
      <c r="C21" s="35">
        <f>C19*80%</f>
        <v>3088800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1072500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8043.75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I29" sqref="I2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431</v>
      </c>
      <c r="C2" s="4">
        <f t="shared" ref="C2:C16" si="1">B2*1.2</f>
        <v>517.19999999999993</v>
      </c>
      <c r="D2" s="4">
        <f t="shared" ref="D2:D16" si="2">C2*1.2</f>
        <v>620.63999999999987</v>
      </c>
      <c r="E2" s="5">
        <f t="shared" ref="E2:E16" si="3">R2</f>
        <v>4370000</v>
      </c>
      <c r="F2" s="4">
        <f t="shared" ref="F2:F15" si="4">ROUND((E2/B2),0)</f>
        <v>10139</v>
      </c>
      <c r="G2" s="4">
        <f t="shared" ref="G2:G15" si="5">ROUND((E2/C2),0)</f>
        <v>8449</v>
      </c>
      <c r="H2" s="4">
        <f t="shared" ref="H2:H15" si="6">ROUND((E2/D2),0)</f>
        <v>7041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431</v>
      </c>
      <c r="R2" s="2">
        <v>4370000</v>
      </c>
      <c r="S2" s="2"/>
    </row>
    <row r="3" spans="1:19" x14ac:dyDescent="0.25">
      <c r="A3" s="4">
        <v>2</v>
      </c>
      <c r="B3" s="4">
        <f t="shared" si="0"/>
        <v>431</v>
      </c>
      <c r="C3" s="4">
        <f t="shared" si="1"/>
        <v>517.19999999999993</v>
      </c>
      <c r="D3" s="4">
        <f t="shared" si="2"/>
        <v>620.63999999999987</v>
      </c>
      <c r="E3" s="5">
        <f t="shared" si="3"/>
        <v>4545000</v>
      </c>
      <c r="F3" s="4">
        <f t="shared" si="4"/>
        <v>10545</v>
      </c>
      <c r="G3" s="4">
        <f t="shared" si="5"/>
        <v>8788</v>
      </c>
      <c r="H3" s="4">
        <f t="shared" si="6"/>
        <v>7323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431</v>
      </c>
      <c r="R3" s="2">
        <v>4545000</v>
      </c>
      <c r="S3" s="2"/>
    </row>
    <row r="4" spans="1:19" x14ac:dyDescent="0.25">
      <c r="A4" s="4">
        <v>3</v>
      </c>
      <c r="B4" s="4">
        <f t="shared" si="0"/>
        <v>527</v>
      </c>
      <c r="C4" s="4">
        <f t="shared" si="1"/>
        <v>632.4</v>
      </c>
      <c r="D4" s="4">
        <f t="shared" si="2"/>
        <v>758.88</v>
      </c>
      <c r="E4" s="5">
        <f t="shared" si="3"/>
        <v>4500000</v>
      </c>
      <c r="F4" s="4">
        <f t="shared" si="4"/>
        <v>8539</v>
      </c>
      <c r="G4" s="4">
        <f t="shared" si="5"/>
        <v>7116</v>
      </c>
      <c r="H4" s="4">
        <f t="shared" si="6"/>
        <v>5930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527</v>
      </c>
      <c r="R4" s="2">
        <v>4500000</v>
      </c>
      <c r="S4" s="2"/>
    </row>
    <row r="5" spans="1:19" x14ac:dyDescent="0.25">
      <c r="A5" s="4">
        <v>4</v>
      </c>
      <c r="B5" s="4">
        <f t="shared" si="0"/>
        <v>527</v>
      </c>
      <c r="C5" s="4">
        <f t="shared" si="1"/>
        <v>632.4</v>
      </c>
      <c r="D5" s="4">
        <f t="shared" si="2"/>
        <v>758.88</v>
      </c>
      <c r="E5" s="5">
        <f t="shared" si="3"/>
        <v>4690000</v>
      </c>
      <c r="F5" s="4">
        <f t="shared" si="4"/>
        <v>8899</v>
      </c>
      <c r="G5" s="4">
        <f t="shared" si="5"/>
        <v>7416</v>
      </c>
      <c r="H5" s="4">
        <f t="shared" si="6"/>
        <v>6180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527</v>
      </c>
      <c r="R5" s="2">
        <v>4690000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2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85</v>
      </c>
      <c r="G27" s="57">
        <f>378+65+66</f>
        <v>509</v>
      </c>
    </row>
    <row r="28" spans="1:19" s="10" customFormat="1" x14ac:dyDescent="0.25">
      <c r="C28" s="72" t="s">
        <v>74</v>
      </c>
      <c r="D28" s="72" t="s">
        <v>84</v>
      </c>
      <c r="F28" s="57" t="s">
        <v>83</v>
      </c>
      <c r="G28" s="57">
        <v>429</v>
      </c>
    </row>
    <row r="29" spans="1:19" s="10" customFormat="1" x14ac:dyDescent="0.25">
      <c r="C29" s="72" t="s">
        <v>1</v>
      </c>
      <c r="D29" s="72">
        <v>2947900</v>
      </c>
      <c r="F29" s="57" t="s">
        <v>71</v>
      </c>
      <c r="G29" s="57">
        <f>G28*1.2</f>
        <v>514.79999999999995</v>
      </c>
      <c r="H29" s="10">
        <f>G29/G28</f>
        <v>1.2</v>
      </c>
    </row>
    <row r="30" spans="1:19" s="10" customFormat="1" x14ac:dyDescent="0.25">
      <c r="F30" s="57" t="s">
        <v>72</v>
      </c>
      <c r="G30" s="57">
        <v>9000</v>
      </c>
    </row>
    <row r="31" spans="1:19" s="10" customFormat="1" x14ac:dyDescent="0.25">
      <c r="C31" s="75"/>
      <c r="D31" s="75"/>
      <c r="F31" s="75" t="s">
        <v>73</v>
      </c>
      <c r="G31" s="75">
        <f>G28*G30</f>
        <v>3861000</v>
      </c>
      <c r="H31" s="10">
        <f>G31/D29</f>
        <v>1.309745920824994</v>
      </c>
    </row>
    <row r="32" spans="1:19" s="10" customFormat="1" x14ac:dyDescent="0.25">
      <c r="C32" s="75"/>
      <c r="D32" s="75"/>
      <c r="F32" s="75" t="s">
        <v>24</v>
      </c>
      <c r="G32" s="75">
        <f>G31*90%</f>
        <v>3474900</v>
      </c>
    </row>
    <row r="33" spans="3:7" s="10" customFormat="1" x14ac:dyDescent="0.25">
      <c r="C33" s="75"/>
      <c r="D33" s="75"/>
      <c r="F33" s="75" t="s">
        <v>25</v>
      </c>
      <c r="G33" s="75">
        <f>G31*80%</f>
        <v>3088800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2024-01-12T04:42:56Z</dcterms:modified>
</cp:coreProperties>
</file>