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D984EB1-A0A2-4C43-92FE-AF1AEC83B9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10" i="1"/>
  <c r="G11" i="1" s="1"/>
  <c r="G8" i="1"/>
  <c r="G6" i="1"/>
  <c r="G5" i="1"/>
  <c r="G14" i="1" s="1"/>
  <c r="G12" i="1" l="1"/>
  <c r="G13" i="1" s="1"/>
  <c r="G16" i="1" s="1"/>
  <c r="G19" i="1" s="1"/>
  <c r="G25" i="1" s="1"/>
  <c r="C7" i="1"/>
  <c r="G20" i="1" l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<sst xmlns="http://schemas.openxmlformats.org/spreadsheetml/2006/main" count="24" uniqueCount="23">
  <si>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</si>
  <si>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</si>
  <si>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</si>
  <si>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</si>
  <si>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</si>
  <si>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</si>
  <si>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</si>
  <si>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</si>
  <si>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</si>
  <si>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</si>
  <si>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</si>
  <si>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</si>
  <si>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</si>
  <si>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</si>
  <si>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</si>
  <si>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</si>
  <si>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</si>
  <si>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</si>
  <si>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SVC - Lousiwadsi - Manish Sharan</t>
  </si>
  <si>
    <t>oc</t>
  </si>
  <si>
    <t xml:space="preserve">Unit 1036 (pat), 1037, 1038, 1039 (part) </t>
  </si>
  <si>
    <t>bua</t>
  </si>
  <si>
    <t>Unit Nos. 1040, 1041 &amp; 1042 (part)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</si>
</sst>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K18" sqref="K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ht="45" x14ac:dyDescent="0.25">
      <c r="A2" s="4"/>
      <c r="B2" s="5"/>
      <c r="C2" s="52" t="s">
        <v>20</v>
      </c>
      <c r="D2" s="27"/>
      <c r="E2" s="5"/>
      <c r="F2" s="5"/>
      <c r="G2" s="52" t="s">
        <v>22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15500</v>
      </c>
      <c r="D3" s="39" t="s">
        <v>17</v>
      </c>
      <c r="E3" s="5"/>
      <c r="F3" s="5"/>
      <c r="G3" s="34">
        <v>15500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2800</v>
      </c>
      <c r="D4" s="28"/>
      <c r="E4" s="5"/>
      <c r="F4" s="5"/>
      <c r="G4" s="34">
        <v>2800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12700</v>
      </c>
      <c r="D5" s="28"/>
      <c r="E5" s="5"/>
      <c r="F5" s="5"/>
      <c r="G5" s="34">
        <f>G3-G4</f>
        <v>12700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2800</v>
      </c>
      <c r="D6" s="28"/>
      <c r="E6" s="5"/>
      <c r="F6" s="5"/>
      <c r="G6" s="34">
        <f>G4</f>
        <v>2800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24</v>
      </c>
      <c r="D7" s="42">
        <v>2024</v>
      </c>
      <c r="E7" s="5"/>
      <c r="F7" s="5"/>
      <c r="G7" s="35">
        <v>24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36</v>
      </c>
      <c r="D8" s="29">
        <v>2000</v>
      </c>
      <c r="E8" s="5" t="s">
        <v>19</v>
      </c>
      <c r="F8" s="5"/>
      <c r="G8" s="35">
        <f>G9-G7</f>
        <v>36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36</v>
      </c>
      <c r="D10" s="29"/>
      <c r="E10" s="5"/>
      <c r="F10" s="5"/>
      <c r="G10" s="35">
        <f>90*G7/G9</f>
        <v>36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0.36</v>
      </c>
      <c r="D11" s="30"/>
      <c r="E11" s="5"/>
      <c r="F11" s="5"/>
      <c r="G11" s="36">
        <f>G10%</f>
        <v>0.36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1008</v>
      </c>
      <c r="D12" s="28"/>
      <c r="E12" s="5"/>
      <c r="F12" s="5"/>
      <c r="G12" s="34">
        <f>G6*G11</f>
        <v>1008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1792</v>
      </c>
      <c r="D13" s="28"/>
      <c r="E13" s="5"/>
      <c r="F13" s="5"/>
      <c r="G13" s="34">
        <f>G6-G12</f>
        <v>1792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12700</v>
      </c>
      <c r="D14" s="28"/>
      <c r="E14" s="5"/>
      <c r="F14" s="5"/>
      <c r="G14" s="34">
        <f>G5</f>
        <v>12700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14492</v>
      </c>
      <c r="D16" s="28"/>
      <c r="E16" s="5"/>
      <c r="F16" s="5"/>
      <c r="G16" s="39">
        <f>G14+G13</f>
        <v>14492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21</v>
      </c>
      <c r="B18" s="41"/>
      <c r="C18" s="42">
        <v>1372</v>
      </c>
      <c r="D18" s="29"/>
      <c r="G18" s="42">
        <v>1248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19883024</v>
      </c>
      <c r="D19" s="44"/>
      <c r="G19" s="37">
        <f>G16*G18+H20</f>
        <v>18086016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C19*0.85</f>
        <v>16900570.399999999</v>
      </c>
      <c r="D20" s="49"/>
      <c r="E20" s="50"/>
      <c r="G20" s="19">
        <f>G19*0.85</f>
        <v>15373113.6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C19*0.7</f>
        <v>13918116.799999999</v>
      </c>
      <c r="D21" s="31"/>
      <c r="E21" s="51"/>
      <c r="G21" s="19">
        <f>G19*0.7</f>
        <v>12660211.199999999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3841600</v>
      </c>
      <c r="D23" s="32"/>
      <c r="G23" s="38">
        <f>G4*G18</f>
        <v>3494400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C19*0.04/12</f>
        <v>66276.746666666659</v>
      </c>
      <c r="D25" s="33"/>
      <c r="E25" s="47"/>
      <c r="G25" s="19">
        <f>G19*0.04/12</f>
        <v>60286.720000000001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18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2024-01-11T05:15:27Z</dcterms:modified>
</cp:coreProperties>
</file>