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A7EF9A6-9787-4A31-96B7-6F50DB7B14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I19" i="5"/>
  <c r="I18" i="5"/>
  <c r="I16" i="5"/>
  <c r="G36" i="5" l="1"/>
  <c r="I36" i="5"/>
  <c r="G39" i="5"/>
  <c r="I34" i="5" l="1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B7" i="5"/>
  <c r="K40" i="5"/>
  <c r="B25" i="5" l="1"/>
  <c r="B23" i="5"/>
  <c r="B22" i="5"/>
  <c r="B21" i="5"/>
</calcChain>
</file>

<file path=xl/sharedStrings.xml><?xml version="1.0" encoding="utf-8"?>
<sst xmlns="http://schemas.openxmlformats.org/spreadsheetml/2006/main" count="30" uniqueCount="29">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</sst>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  <xf numFmtId="0" fontId="5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153102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431DC-E697-4E81-96F8-19351A75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29902" cy="7516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45</xdr:row>
      <xdr:rowOff>29775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5D990A-3F25-4D8E-8839-6FD4C8FF0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383180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90CCD-D4E5-4BA8-A756-9606B950D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23180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A14FB1-3902-424B-BDF7-A1A931183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478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F2C74-2086-44B6-9AE7-8AC54B346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tabSelected="1" topLeftCell="A7" workbookViewId="0">
      <selection activeCell="D24" sqref="D24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2" x14ac:dyDescent="0.25">
      <c r="A2" s="2"/>
      <c r="B2" s="2"/>
      <c r="C2" s="2"/>
    </row>
    <row r="3" spans="1:12" x14ac:dyDescent="0.25">
      <c r="A3" s="2" t="s">
        <v>19</v>
      </c>
      <c r="B3" s="2"/>
      <c r="C3" s="2"/>
    </row>
    <row r="4" spans="1:12" x14ac:dyDescent="0.25">
      <c r="A4" s="2" t="s">
        <v>5</v>
      </c>
      <c r="B4" s="2">
        <v>2024</v>
      </c>
      <c r="C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2003</v>
      </c>
      <c r="C5" s="2"/>
      <c r="I5" s="2">
        <v>2003</v>
      </c>
      <c r="J5" s="2">
        <v>2024</v>
      </c>
      <c r="K5" s="2">
        <f>J5-I5</f>
        <v>21</v>
      </c>
      <c r="L5" s="2">
        <f>K5-60</f>
        <v>-39</v>
      </c>
    </row>
    <row r="6" spans="1:12" x14ac:dyDescent="0.25">
      <c r="A6" s="2" t="s">
        <v>7</v>
      </c>
      <c r="B6" s="2">
        <f>B4-B5</f>
        <v>21</v>
      </c>
      <c r="C6" s="2"/>
      <c r="I6" s="2" t="s">
        <v>3</v>
      </c>
      <c r="J6" s="2"/>
      <c r="K6" s="2"/>
    </row>
    <row r="7" spans="1:12" x14ac:dyDescent="0.25">
      <c r="A7" s="2"/>
      <c r="B7" s="2">
        <f>B6-60</f>
        <v>-39</v>
      </c>
      <c r="C7" s="2"/>
      <c r="I7" s="2" t="s">
        <v>27</v>
      </c>
      <c r="J7" s="2" t="s">
        <v>26</v>
      </c>
      <c r="K7" s="2"/>
    </row>
    <row r="8" spans="1:12" x14ac:dyDescent="0.25">
      <c r="A8" s="2" t="s">
        <v>8</v>
      </c>
      <c r="B8" s="4">
        <f>358*2300</f>
        <v>823400</v>
      </c>
      <c r="C8" s="4"/>
      <c r="I8" s="2"/>
      <c r="J8">
        <v>358</v>
      </c>
      <c r="K8" s="2"/>
    </row>
    <row r="9" spans="1:12" x14ac:dyDescent="0.25">
      <c r="A9" s="2" t="s">
        <v>9</v>
      </c>
      <c r="B9" s="2"/>
      <c r="C9" s="2"/>
      <c r="I9" s="2"/>
      <c r="J9" s="2"/>
      <c r="K9" s="2"/>
    </row>
    <row r="10" spans="1:12" x14ac:dyDescent="0.25">
      <c r="A10" s="2"/>
      <c r="B10" s="2"/>
      <c r="C10" s="2"/>
      <c r="I10" s="7"/>
      <c r="J10" s="2"/>
      <c r="K10" s="2"/>
    </row>
    <row r="11" spans="1:12" x14ac:dyDescent="0.25">
      <c r="A11" s="2" t="s">
        <v>10</v>
      </c>
      <c r="B11" s="2">
        <f>100-10</f>
        <v>90</v>
      </c>
      <c r="C11" s="2"/>
      <c r="I11" s="7"/>
      <c r="J11" s="2"/>
      <c r="K11" s="2"/>
    </row>
    <row r="12" spans="1:12" x14ac:dyDescent="0.25">
      <c r="A12" s="2" t="s">
        <v>11</v>
      </c>
      <c r="B12" s="2">
        <f>B11*B6/60</f>
        <v>31.5</v>
      </c>
      <c r="C12" s="2"/>
    </row>
    <row r="13" spans="1:12" x14ac:dyDescent="0.25">
      <c r="A13" s="2"/>
      <c r="B13" s="5">
        <f>B12%</f>
        <v>0.315</v>
      </c>
      <c r="C13" s="5"/>
    </row>
    <row r="14" spans="1:12" x14ac:dyDescent="0.25">
      <c r="A14" s="2"/>
      <c r="B14" s="2"/>
      <c r="C14" s="2"/>
      <c r="I14" t="s">
        <v>27</v>
      </c>
    </row>
    <row r="15" spans="1:12" x14ac:dyDescent="0.25">
      <c r="A15" s="2" t="s">
        <v>12</v>
      </c>
      <c r="B15" s="4">
        <f>ROUND((B8*B13),0)</f>
        <v>259371</v>
      </c>
      <c r="C15" s="4"/>
      <c r="I15">
        <v>338</v>
      </c>
    </row>
    <row r="16" spans="1:12" x14ac:dyDescent="0.25">
      <c r="A16" s="2" t="s">
        <v>2</v>
      </c>
      <c r="B16" s="4">
        <v>358</v>
      </c>
      <c r="C16" s="4"/>
      <c r="I16">
        <f>I15*1.2</f>
        <v>405.59999999999997</v>
      </c>
    </row>
    <row r="17" spans="1:12" x14ac:dyDescent="0.25">
      <c r="A17" s="2" t="s">
        <v>25</v>
      </c>
      <c r="B17" s="2">
        <v>25000</v>
      </c>
      <c r="C17" s="2"/>
      <c r="I17">
        <v>22000</v>
      </c>
    </row>
    <row r="18" spans="1:12" x14ac:dyDescent="0.25">
      <c r="A18" s="2" t="s">
        <v>13</v>
      </c>
      <c r="B18" s="4">
        <f>B17*B16</f>
        <v>8950000</v>
      </c>
      <c r="C18" s="4"/>
      <c r="I18">
        <f>I17*I16</f>
        <v>8923200</v>
      </c>
    </row>
    <row r="19" spans="1:12" x14ac:dyDescent="0.25">
      <c r="A19" s="2" t="s">
        <v>14</v>
      </c>
      <c r="B19" s="2"/>
      <c r="C19" s="2"/>
      <c r="I19">
        <f>I18/358</f>
        <v>24925.139664804468</v>
      </c>
    </row>
    <row r="20" spans="1:12" x14ac:dyDescent="0.25">
      <c r="A20" s="3" t="s">
        <v>15</v>
      </c>
      <c r="B20" s="6">
        <f>B18-B15</f>
        <v>8690629</v>
      </c>
      <c r="C20" s="6"/>
      <c r="D20" s="1"/>
      <c r="E20" s="1"/>
    </row>
    <row r="21" spans="1:12" x14ac:dyDescent="0.25">
      <c r="A21" s="3" t="s">
        <v>16</v>
      </c>
      <c r="B21" s="6">
        <f>ROUND((B20*90%),0)</f>
        <v>7821566</v>
      </c>
      <c r="C21" s="6"/>
    </row>
    <row r="22" spans="1:12" x14ac:dyDescent="0.25">
      <c r="A22" s="3" t="s">
        <v>17</v>
      </c>
      <c r="B22" s="6">
        <f>ROUND((B20*80%),0)</f>
        <v>6952503</v>
      </c>
      <c r="C22" s="6"/>
    </row>
    <row r="23" spans="1:12" ht="21" x14ac:dyDescent="0.35">
      <c r="A23" s="3" t="s">
        <v>18</v>
      </c>
      <c r="B23" s="6">
        <f>MROUND((B20*0.035/12),500)</f>
        <v>25500</v>
      </c>
      <c r="C23" s="6"/>
      <c r="I23" s="11" t="s">
        <v>28</v>
      </c>
    </row>
    <row r="24" spans="1:12" ht="18.75" x14ac:dyDescent="0.3">
      <c r="H24" s="9"/>
      <c r="I24" s="9"/>
      <c r="J24" s="9"/>
      <c r="K24" s="9"/>
      <c r="L24" s="9"/>
    </row>
    <row r="25" spans="1:12" ht="18.75" x14ac:dyDescent="0.3">
      <c r="B25" s="1">
        <f>B20/358</f>
        <v>24275.5</v>
      </c>
      <c r="D25" s="1"/>
      <c r="H25" s="9"/>
      <c r="I25" s="9"/>
      <c r="J25" s="9"/>
      <c r="K25" s="9"/>
      <c r="L25" s="9"/>
    </row>
    <row r="26" spans="1:12" ht="16.5" x14ac:dyDescent="0.3">
      <c r="B26" s="1"/>
      <c r="F26" s="8"/>
      <c r="G26" s="8"/>
      <c r="H26" s="8"/>
      <c r="I26" s="8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2">
        <v>252</v>
      </c>
      <c r="E33" s="10">
        <v>190</v>
      </c>
      <c r="F33" s="2">
        <v>7000000</v>
      </c>
      <c r="G33" s="2">
        <f t="shared" ref="G33:G37" si="0">F33/E33</f>
        <v>36842.105263157893</v>
      </c>
      <c r="H33" s="2">
        <f t="shared" ref="H33:H37" si="1">F33/D33</f>
        <v>27777.777777777777</v>
      </c>
      <c r="I33" s="2">
        <f t="shared" ref="I33:I37" si="2">D33/E33</f>
        <v>1.3263157894736841</v>
      </c>
    </row>
    <row r="34" spans="4:13" x14ac:dyDescent="0.25">
      <c r="D34" s="2">
        <v>280</v>
      </c>
      <c r="E34" s="10"/>
      <c r="F34" s="2">
        <v>8000000</v>
      </c>
      <c r="G34" s="2" t="e">
        <f t="shared" si="0"/>
        <v>#DIV/0!</v>
      </c>
      <c r="H34" s="2">
        <f t="shared" si="1"/>
        <v>28571.428571428572</v>
      </c>
      <c r="I34" s="2" t="e">
        <f t="shared" si="2"/>
        <v>#DIV/0!</v>
      </c>
    </row>
    <row r="35" spans="4:13" x14ac:dyDescent="0.25">
      <c r="D35" s="2">
        <v>500</v>
      </c>
      <c r="E35" s="2"/>
      <c r="F35" s="4">
        <v>12500000</v>
      </c>
      <c r="G35" s="2" t="e">
        <f t="shared" si="0"/>
        <v>#DIV/0!</v>
      </c>
      <c r="H35" s="2">
        <f t="shared" si="1"/>
        <v>25000</v>
      </c>
      <c r="I35" s="2" t="e">
        <f t="shared" si="2"/>
        <v>#DIV/0!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3" x14ac:dyDescent="0.25">
      <c r="D37" s="2"/>
      <c r="E37" s="2"/>
      <c r="F37" s="2">
        <v>4000000</v>
      </c>
      <c r="G37" s="2" t="e">
        <f t="shared" si="0"/>
        <v>#DIV/0!</v>
      </c>
      <c r="H37" s="2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E39" s="2"/>
      <c r="F39" s="2"/>
      <c r="G39" s="2" t="e">
        <f>F39/E39</f>
        <v>#DIV/0!</v>
      </c>
      <c r="H39" s="2">
        <v>0</v>
      </c>
      <c r="I39" s="2">
        <v>30000</v>
      </c>
      <c r="J39" s="2">
        <f>I39+H39+F39</f>
        <v>30000</v>
      </c>
      <c r="K39" s="2" t="e">
        <f>J39/E39</f>
        <v>#DIV/0!</v>
      </c>
      <c r="L39" s="4"/>
      <c r="M39" s="2"/>
    </row>
    <row r="40" spans="4:13" x14ac:dyDescent="0.25">
      <c r="D40" s="2"/>
      <c r="E40" s="2">
        <v>380</v>
      </c>
      <c r="F40" s="2">
        <v>8000000</v>
      </c>
      <c r="G40" s="2">
        <f>F40/E40</f>
        <v>21052.63157894737</v>
      </c>
      <c r="H40" s="2">
        <v>480000</v>
      </c>
      <c r="I40" s="2">
        <v>30000</v>
      </c>
      <c r="J40" s="2">
        <f>I40+H40+F40</f>
        <v>8510000</v>
      </c>
      <c r="K40" s="2">
        <f>J40/E40</f>
        <v>22394.736842105263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/>
      <c r="F41" s="2">
        <v>4900000</v>
      </c>
      <c r="G41" s="2" t="e">
        <f>F41/E41</f>
        <v>#DIV/0!</v>
      </c>
      <c r="H41" s="2">
        <v>294000</v>
      </c>
      <c r="I41" s="2">
        <v>30000</v>
      </c>
      <c r="J41" s="2">
        <f>I41+H41+F41</f>
        <v>5224000</v>
      </c>
      <c r="K41" s="2" t="e">
        <f>J41/E41</f>
        <v>#DIV/0!</v>
      </c>
      <c r="L41" s="2"/>
      <c r="M41" s="2"/>
    </row>
    <row r="42" spans="4:13" x14ac:dyDescent="0.25">
      <c r="D42" s="2"/>
      <c r="E42" s="2"/>
      <c r="F42" s="2">
        <v>3000000</v>
      </c>
      <c r="G42" s="2" t="e">
        <f>F42/E42</f>
        <v>#DIV/0!</v>
      </c>
      <c r="H42" s="2">
        <v>180000</v>
      </c>
      <c r="I42" s="2">
        <v>30000</v>
      </c>
      <c r="J42" s="2">
        <f>I42+H42+F42</f>
        <v>3210000</v>
      </c>
      <c r="K42" s="2" t="e">
        <f>J42/E42</f>
        <v>#DIV/0!</v>
      </c>
      <c r="L42" s="2"/>
      <c r="M42" s="2"/>
    </row>
    <row r="43" spans="4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>
      <selection activeCell="M25" sqref="M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2024-01-23T10:49:50Z</dcterms:modified>
</cp:coreProperties>
</file>