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Geeta K Kulkarni\"/>
    </mc:Choice>
  </mc:AlternateContent>
  <xr:revisionPtr revIDLastSave="0" documentId="13_ncr:1_{0C6AA007-0931-4F77-936A-640682A292A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19" i="4" l="1"/>
  <c r="I22" i="4"/>
  <c r="N21" i="4"/>
  <c r="O20" i="4"/>
  <c r="Q7" i="4" l="1"/>
  <c r="H24" i="4"/>
  <c r="H33" i="4"/>
  <c r="H22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<sst xmlns="http://schemas.openxmlformats.org/spreadsheetml/2006/main" count="29" uniqueCount="25">
  <si>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</si>
  <si>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</si>
  <si>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</si>
  <si>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</si>
  <si>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</si>
  <si>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</si>
  <si>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</si>
  <si>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</si>
  <si>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</si>
  <si>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</si>
  <si>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</si>
  <si>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</si>
  <si>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</si>
  <si>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1001, 10th floor, roshan milestone, wing G, thathwade, pune</t>
  </si>
  <si>
    <t>ca</t>
  </si>
  <si>
    <t>open bal</t>
  </si>
  <si>
    <t>rate</t>
  </si>
  <si>
    <t>fmv</t>
  </si>
  <si>
    <t>agreemetn  - 27.07.23</t>
  </si>
  <si>
    <t>av</t>
  </si>
  <si>
    <t>sd</t>
  </si>
  <si>
    <t>rd</t>
  </si>
  <si>
    <t>03.01.23</t>
  </si>
  <si>
    <t>5500/- on sa</t>
  </si>
  <si>
    <t>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</si>
</sst>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68301</xdr:colOff>
      <xdr:row>31</xdr:row>
      <xdr:rowOff>124640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7E1665-17B9-4959-A9F8-13FD5C54D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650701" cy="58396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19</xdr:col>
      <xdr:colOff>582638</xdr:colOff>
      <xdr:row>37</xdr:row>
      <xdr:rowOff>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95E386-F8BE-48EB-8E8F-11908FC9B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555438" cy="59063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411164</xdr:colOff>
      <xdr:row>30</xdr:row>
      <xdr:rowOff>134140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60B67B-2311-412E-981D-DFBD80CE4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383964" cy="56586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420690</xdr:colOff>
      <xdr:row>31</xdr:row>
      <xdr:rowOff>19804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7A9ACB-854E-4E1B-BADF-699B277BA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393490" cy="54014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19</xdr:col>
      <xdr:colOff>30196</xdr:colOff>
      <xdr:row>35</xdr:row>
      <xdr:rowOff>10271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190A65-38A4-4559-834F-E368950D4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612596" cy="53442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595FAC-DAE2-453C-AC93-693E44376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19" sqref="I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680</v>
      </c>
      <c r="C2" s="4">
        <f>B2*1.2</f>
        <v>816</v>
      </c>
      <c r="D2" s="4">
        <f t="shared" ref="D2:D13" si="2">C2*1.2</f>
        <v>979.19999999999993</v>
      </c>
      <c r="E2" s="5">
        <f t="shared" ref="E2:E13" si="3">R2</f>
        <v>5580000</v>
      </c>
      <c r="F2" s="10">
        <f t="shared" ref="F2:F13" si="4">ROUND((E2/B2),0)</f>
        <v>8206</v>
      </c>
      <c r="G2" s="10">
        <f t="shared" ref="G2:G13" si="5">ROUND((E2/C2),0)</f>
        <v>6838</v>
      </c>
      <c r="H2" s="10">
        <f t="shared" ref="H2:H13" si="6">ROUND((E2/D2),0)</f>
        <v>5699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680</v>
      </c>
      <c r="R2" s="2">
        <v>5580000</v>
      </c>
      <c r="S2" s="8"/>
      <c r="T2" s="8"/>
    </row>
    <row r="3" spans="1:20" x14ac:dyDescent="0.25">
      <c r="A3" s="4">
        <f t="shared" si="0"/>
        <v>0</v>
      </c>
      <c r="B3" s="4">
        <f t="shared" si="1"/>
        <v>663</v>
      </c>
      <c r="C3" s="4">
        <f t="shared" ref="C3:C15" si="9">B3*1.2</f>
        <v>795.6</v>
      </c>
      <c r="D3" s="4">
        <f t="shared" si="2"/>
        <v>954.72</v>
      </c>
      <c r="E3" s="5">
        <f t="shared" si="3"/>
        <v>6500000</v>
      </c>
      <c r="F3" s="10">
        <f t="shared" si="4"/>
        <v>9804</v>
      </c>
      <c r="G3" s="10">
        <f t="shared" si="5"/>
        <v>8170</v>
      </c>
      <c r="H3" s="10">
        <f t="shared" si="6"/>
        <v>6808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663</v>
      </c>
      <c r="R3" s="2">
        <v>6500000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680</v>
      </c>
      <c r="C4" s="4">
        <f t="shared" si="9"/>
        <v>816</v>
      </c>
      <c r="D4" s="4">
        <f t="shared" si="2"/>
        <v>979.19999999999993</v>
      </c>
      <c r="E4" s="15">
        <f t="shared" si="3"/>
        <v>7200000</v>
      </c>
      <c r="F4" s="10">
        <f t="shared" si="4"/>
        <v>10588</v>
      </c>
      <c r="G4" s="10">
        <f t="shared" si="5"/>
        <v>8824</v>
      </c>
      <c r="H4" s="10">
        <f t="shared" si="6"/>
        <v>7353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680</v>
      </c>
      <c r="R4" s="2">
        <v>7200000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679</v>
      </c>
      <c r="C5" s="4">
        <f t="shared" si="9"/>
        <v>814.8</v>
      </c>
      <c r="D5" s="4">
        <f t="shared" si="2"/>
        <v>977.75999999999988</v>
      </c>
      <c r="E5" s="15">
        <f t="shared" si="3"/>
        <v>7200000</v>
      </c>
      <c r="F5" s="10">
        <f t="shared" si="4"/>
        <v>10604</v>
      </c>
      <c r="G5" s="10">
        <f t="shared" si="5"/>
        <v>8837</v>
      </c>
      <c r="H5" s="10">
        <f t="shared" si="6"/>
        <v>7364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679</v>
      </c>
      <c r="R5" s="2">
        <v>7200000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680</v>
      </c>
      <c r="C6" s="4">
        <f t="shared" si="9"/>
        <v>816</v>
      </c>
      <c r="D6" s="4">
        <f t="shared" si="2"/>
        <v>979.19999999999993</v>
      </c>
      <c r="E6" s="15">
        <f t="shared" si="3"/>
        <v>5900000</v>
      </c>
      <c r="F6" s="10">
        <f t="shared" si="4"/>
        <v>8676</v>
      </c>
      <c r="G6" s="10">
        <f t="shared" si="5"/>
        <v>7230</v>
      </c>
      <c r="H6" s="10">
        <f t="shared" si="6"/>
        <v>6025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680</v>
      </c>
      <c r="R6" s="2">
        <v>5900000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679</v>
      </c>
      <c r="C7" s="4">
        <f t="shared" si="9"/>
        <v>814.8</v>
      </c>
      <c r="D7" s="4">
        <f t="shared" si="2"/>
        <v>977.75999999999988</v>
      </c>
      <c r="E7" s="15">
        <f t="shared" si="3"/>
        <v>5173000</v>
      </c>
      <c r="F7" s="10">
        <f t="shared" si="4"/>
        <v>7619</v>
      </c>
      <c r="G7" s="10">
        <f t="shared" si="5"/>
        <v>6349</v>
      </c>
      <c r="H7" s="10">
        <f t="shared" si="6"/>
        <v>5291</v>
      </c>
      <c r="I7" s="10" t="e">
        <f>#REF!</f>
        <v>#REF!</v>
      </c>
      <c r="J7" s="4" t="str">
        <f t="shared" si="7"/>
        <v>03.01.23</v>
      </c>
      <c r="O7">
        <v>0</v>
      </c>
      <c r="P7">
        <f t="shared" si="8"/>
        <v>0</v>
      </c>
      <c r="Q7">
        <f>609+70</f>
        <v>679</v>
      </c>
      <c r="R7" s="2">
        <v>5173000</v>
      </c>
      <c r="S7" s="8" t="s">
        <v>22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8:Q12" si="10">P8/1.2</f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G19" t="s">
        <v>14</v>
      </c>
      <c r="H19">
        <v>609</v>
      </c>
      <c r="I19">
        <f>H19/10.764</f>
        <v>56.577480490523975</v>
      </c>
    </row>
    <row r="20" spans="7:24" x14ac:dyDescent="0.25">
      <c r="G20" t="s">
        <v>15</v>
      </c>
      <c r="H20">
        <v>40</v>
      </c>
      <c r="J20" t="s">
        <v>24</v>
      </c>
      <c r="N20">
        <v>672</v>
      </c>
      <c r="O20">
        <f>62.5*10.74</f>
        <v>671.25</v>
      </c>
    </row>
    <row r="21" spans="7:24" x14ac:dyDescent="0.25">
      <c r="G21" t="s">
        <v>15</v>
      </c>
      <c r="H21">
        <v>30</v>
      </c>
      <c r="N21">
        <f>N20/H19</f>
        <v>1.103448275862069</v>
      </c>
    </row>
    <row r="22" spans="7:24" x14ac:dyDescent="0.25">
      <c r="G22" s="6"/>
      <c r="H22" s="6">
        <f>SUM(H19:H21)</f>
        <v>679</v>
      </c>
      <c r="I22">
        <f>H22/10.764</f>
        <v>63.080639167595692</v>
      </c>
    </row>
    <row r="23" spans="7:24" x14ac:dyDescent="0.25">
      <c r="G23" t="s">
        <v>16</v>
      </c>
      <c r="H23">
        <v>7800</v>
      </c>
    </row>
    <row r="24" spans="7:24" x14ac:dyDescent="0.25">
      <c r="G24" t="s">
        <v>17</v>
      </c>
      <c r="H24">
        <f>H23*H22</f>
        <v>5296200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18</v>
      </c>
      <c r="J29" t="s">
        <v>23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19</v>
      </c>
      <c r="H30">
        <v>4496699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20</v>
      </c>
      <c r="H31">
        <v>284100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G32" t="s">
        <v>21</v>
      </c>
      <c r="H32">
        <v>30000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8:24" x14ac:dyDescent="0.25">
      <c r="H33">
        <f>SUM(H30:H32)</f>
        <v>4810799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8:24" x14ac:dyDescent="0.25">
      <c r="Q34" s="11"/>
      <c r="R34" s="11"/>
    </row>
    <row r="35" spans="8:24" x14ac:dyDescent="0.25">
      <c r="Q35" s="11"/>
      <c r="R35" s="11"/>
      <c r="T35" s="6"/>
    </row>
    <row r="36" spans="8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2024-01-15T04:45:23Z</dcterms:modified>
</cp:coreProperties>
</file>