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3" r:id="rId8"/>
    <sheet name="MB" sheetId="3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32"/>
  <c r="H23"/>
  <c r="H24"/>
  <c r="H21"/>
  <c r="P14" i="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B5" s="1"/>
  <c r="J5"/>
  <c r="I5"/>
  <c r="E5"/>
  <c r="A5"/>
  <c r="P4"/>
  <c r="B4" s="1"/>
  <c r="J4"/>
  <c r="I4"/>
  <c r="E4"/>
  <c r="A4"/>
  <c r="P3"/>
  <c r="B3" s="1"/>
  <c r="J3"/>
  <c r="I3"/>
  <c r="E3"/>
  <c r="A3"/>
  <c r="P2"/>
  <c r="B2" s="1"/>
  <c r="J2"/>
  <c r="I2"/>
  <c r="E2"/>
  <c r="A2"/>
  <c r="H18" i="32"/>
  <c r="H17"/>
  <c r="H14"/>
  <c r="H15"/>
  <c r="H16"/>
  <c r="H13"/>
  <c r="H5"/>
  <c r="H6"/>
  <c r="H7"/>
  <c r="H8"/>
  <c r="H4"/>
  <c r="C18" i="25"/>
  <c r="E35" i="23"/>
  <c r="D33"/>
  <c r="D34"/>
  <c r="D35"/>
  <c r="D32"/>
  <c r="C35"/>
  <c r="N8" i="24"/>
  <c r="N7"/>
  <c r="N6"/>
  <c r="N5"/>
  <c r="H19" i="32" l="1"/>
  <c r="H9"/>
  <c r="F3" i="4"/>
  <c r="C3"/>
  <c r="F7"/>
  <c r="C7"/>
  <c r="F11"/>
  <c r="C11"/>
  <c r="F2"/>
  <c r="C2"/>
  <c r="F6"/>
  <c r="C6"/>
  <c r="F10"/>
  <c r="C10"/>
  <c r="F14"/>
  <c r="C14"/>
  <c r="F5"/>
  <c r="C5"/>
  <c r="F9"/>
  <c r="C9"/>
  <c r="F13"/>
  <c r="C13"/>
  <c r="F4"/>
  <c r="C4"/>
  <c r="F8"/>
  <c r="C8"/>
  <c r="F12"/>
  <c r="C12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J22" i="32" l="1"/>
  <c r="G8" i="4"/>
  <c r="D8"/>
  <c r="H8" s="1"/>
  <c r="D13"/>
  <c r="H13" s="1"/>
  <c r="G13"/>
  <c r="D5"/>
  <c r="H5" s="1"/>
  <c r="G5"/>
  <c r="G10"/>
  <c r="D10"/>
  <c r="H10" s="1"/>
  <c r="D2"/>
  <c r="H2" s="1"/>
  <c r="G2"/>
  <c r="D7"/>
  <c r="H7" s="1"/>
  <c r="G7"/>
  <c r="D12"/>
  <c r="H12" s="1"/>
  <c r="G12"/>
  <c r="G4"/>
  <c r="D4"/>
  <c r="H4" s="1"/>
  <c r="D9"/>
  <c r="H9" s="1"/>
  <c r="G9"/>
  <c r="G14"/>
  <c r="D14"/>
  <c r="H14" s="1"/>
  <c r="G6"/>
  <c r="D6"/>
  <c r="H6" s="1"/>
  <c r="G11"/>
  <c r="D11"/>
  <c r="H11" s="1"/>
  <c r="G3"/>
  <c r="D3"/>
  <c r="H3" s="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H32" l="1"/>
  <c r="I31"/>
  <c r="I2" i="24"/>
  <c r="G34" i="4"/>
  <c r="H15"/>
  <c r="F15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<sst xmlns="http://schemas.openxmlformats.org/spreadsheetml/2006/main" count="148" uniqueCount="111">
  <si>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</si>
  <si>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</si>
  <si>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</si>
  <si>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</si>
  <si>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</si>
  <si>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</si>
  <si>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</si>
  <si>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</si>
  <si>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</si>
  <si>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</si>
  <si>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</si>
  <si>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</si>
  <si>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</si>
  <si>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</si>
  <si>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</si>
  <si>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</si>
  <si>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</si>
  <si>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</si>
  <si>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</si>
  <si>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</si>
  <si>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</si>
  <si>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</si>
  <si>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</si>
  <si>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</si>
  <si>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</si>
  <si>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</si>
  <si>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</si>
  <si>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</si>
  <si>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</si>
  <si>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</si>
  <si>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</si>
  <si>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</si>
  <si>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</si>
  <si>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</si>
  <si>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</si>
  <si>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</si>
  <si>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</si>
  <si>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</si>
  <si>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</si>
  <si>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</si>
  <si>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</si>
  <si>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</si>
  <si>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</si>
  <si>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</si>
  <si>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</si>
  <si>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</si>
  <si>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</si>
  <si>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</si>
  <si>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</si>
  <si>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</si>
  <si>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</si>
  <si>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</si>
  <si>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</si>
  <si>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</si>
  <si>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</si>
  <si>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</si>
  <si>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</si>
  <si>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</si>
  <si>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</si>
  <si>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</si>
  <si>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</si>
  <si>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</si>
  <si>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</si>
  <si>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</si>
  <si>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</si>
  <si>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</si>
  <si>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</si>
  <si>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</si>
  <si>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</si>
  <si>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</si>
  <si>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</si>
  <si>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</si>
  <si>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</si>
  <si>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</si>
  <si>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</si>
  <si>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</si>
  <si>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</si>
  <si>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</si>
  <si>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</si>
  <si>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</si>
  <si>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</si>
  <si>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</si>
  <si>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</si>
  <si>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</si>
  <si>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</si>
  <si>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</si>
  <si>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</si>
  <si>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</si>
  <si>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</si>
  <si>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</si>
  <si>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</si>
  <si>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</si>
  <si>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</si>
  <si>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</si>
  <si>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</si>
  <si>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</si>
  <si>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</si>
  <si>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</si>
  <si>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</si>
  <si>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Kitchen</t>
  </si>
  <si>
    <t>WC</t>
  </si>
  <si>
    <t>Stariacse</t>
  </si>
  <si>
    <t>Bedroom</t>
  </si>
  <si>
    <t>Open Space</t>
  </si>
  <si>
    <t>Ground</t>
  </si>
  <si>
    <t>First Floor</t>
  </si>
  <si>
    <t>Staricase</t>
  </si>
  <si>
    <t>Toilet</t>
  </si>
  <si>
    <t>pass</t>
  </si>
  <si>
    <t>Baclony</t>
  </si>
  <si>
    <t>Open Sapce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</si>
</sst>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164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</xdr:row>
      <xdr:rowOff>104775</xdr:rowOff>
    </xdr:from>
    <xdr:to>
      <xdr:col>10</xdr:col>
      <xdr:colOff>65597</xdr:colOff>
      <xdr:row>21</xdr:row>
      <xdr:rowOff>95250</xdr:rowOff>
    </xdr:to>
    <xdr:pic>
      <xdr:nvPicPr>
        <xdr:cNvPr id="3" name="Picture 2" descr="C:\Users\COMP\Downloads\WhatsApp Image 2023-08-10 at 10.57.41 A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485775"/>
          <a:ext cx="5723447" cy="36099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351692</xdr:colOff>
      <xdr:row>0</xdr:row>
      <xdr:rowOff>0</xdr:rowOff>
    </xdr:from>
    <xdr:to>
      <xdr:col>10</xdr:col>
      <xdr:colOff>59893</xdr:colOff>
      <xdr:row>18</xdr:row>
      <xdr:rowOff>76451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1692" y="0"/>
          <a:ext cx="5789547" cy="3505451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339587</xdr:colOff>
      <xdr:row>0</xdr:row>
      <xdr:rowOff>57978</xdr:rowOff>
    </xdr:from>
    <xdr:to>
      <xdr:col>9</xdr:col>
      <xdr:colOff>556977</xdr:colOff>
      <xdr:row>20</xdr:row>
      <xdr:rowOff>5765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587" y="57978"/>
          <a:ext cx="5733607" cy="3757787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171450</xdr:rowOff>
    </xdr:from>
    <xdr:to>
      <xdr:col>10</xdr:col>
      <xdr:colOff>418549</xdr:colOff>
      <xdr:row>21</xdr:row>
      <xdr:rowOff>77110</xdr:rowOff>
    </xdr:to>
    <xdr:pic>
      <xdr:nvPicPr>
        <xdr:cNvPr id="2" name="Picture 1" descr="WhatsApp Image 2023-03-26 at 6"/>
        <xdr:cNvPicPr/>
      </xdr:nvPicPr>
      <xdr:blipFill>
        <a:blip xmlns:r="http://schemas.openxmlformats.org/officeDocument/2006/relationships" r:embed="rId1"/>
        <a:srcRect r="16943"/>
        <a:stretch>
          <a:fillRect/>
        </a:stretch>
      </xdr:blipFill>
      <xdr:spPr bwMode="auto">
        <a:xfrm>
          <a:off x="790575" y="361950"/>
          <a:ext cx="5723974" cy="371566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6.2851562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40735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38700</v>
      </c>
      <c r="D5" s="56" t="s">
        <v>61</v>
      </c>
      <c r="E5" s="57">
        <f>ROUND(C5/10.764,0)</f>
        <v>3595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15100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23600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21948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37048</v>
      </c>
      <c r="D10" s="56" t="s">
        <v>61</v>
      </c>
      <c r="E10" s="57">
        <f>ROUND(C10/10.764,0)</f>
        <v>3442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1638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>
        <f>E10*C16</f>
        <v>5637996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3276000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8" sqref="C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3.285156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f>C9-C7</f>
        <v>53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4290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</row>
    <row r="18" spans="1:8" ht="16.5">
      <c r="A18" s="27" t="s">
        <v>94</v>
      </c>
      <c r="B18" s="7"/>
      <c r="C18" s="72">
        <v>1638</v>
      </c>
      <c r="D18" s="72"/>
      <c r="E18" s="73"/>
      <c r="F18" s="74"/>
      <c r="G18" s="74"/>
    </row>
    <row r="19" spans="1:8">
      <c r="A19" s="15"/>
      <c r="B19" s="6"/>
      <c r="C19" s="29">
        <f>C18*C16</f>
        <v>7027020</v>
      </c>
      <c r="D19" s="74" t="s">
        <v>68</v>
      </c>
      <c r="E19" s="29"/>
      <c r="F19" s="74" t="s">
        <v>68</v>
      </c>
      <c r="G19" s="74"/>
    </row>
    <row r="20" spans="1:8">
      <c r="A20" s="15"/>
      <c r="B20" s="53">
        <f>C20*0.9</f>
        <v>6008102.1000000006</v>
      </c>
      <c r="C20" s="30">
        <f>C19*95%</f>
        <v>6675669</v>
      </c>
      <c r="D20" s="74" t="s">
        <v>24</v>
      </c>
      <c r="E20" s="30"/>
      <c r="F20" s="74" t="s">
        <v>24</v>
      </c>
      <c r="G20" s="74"/>
      <c r="H20" s="53"/>
    </row>
    <row r="21" spans="1:8">
      <c r="A21" s="15"/>
      <c r="C21" s="30">
        <f>C19*80%</f>
        <v>5621616</v>
      </c>
      <c r="D21" s="74" t="s">
        <v>25</v>
      </c>
      <c r="E21" s="30"/>
      <c r="F21" s="74" t="s">
        <v>25</v>
      </c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3276000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14639.625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>
        <v>32.96</v>
      </c>
      <c r="D32" s="115">
        <f>C32*10.764</f>
        <v>354.78143999999998</v>
      </c>
    </row>
    <row r="33" spans="1:5">
      <c r="C33" s="71">
        <v>32.96</v>
      </c>
      <c r="D33" s="115">
        <f t="shared" ref="D33:D35" si="0">C33*10.764</f>
        <v>354.78143999999998</v>
      </c>
    </row>
    <row r="34" spans="1:5">
      <c r="C34">
        <v>17.05</v>
      </c>
      <c r="D34" s="115">
        <f t="shared" si="0"/>
        <v>183.52619999999999</v>
      </c>
    </row>
    <row r="35" spans="1:5">
      <c r="C35" s="6">
        <f>SUM(C32:C34)</f>
        <v>82.97</v>
      </c>
      <c r="D35" s="116">
        <f t="shared" si="0"/>
        <v>893.08907999999997</v>
      </c>
      <c r="E35" s="115">
        <f>D35*1.2</f>
        <v>1071.7068959999999</v>
      </c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705</v>
      </c>
      <c r="C2" s="4">
        <f t="shared" ref="C2:C14" si="2">B2*1.2</f>
        <v>846</v>
      </c>
      <c r="D2" s="4">
        <f t="shared" ref="D2:D14" si="3">C2*1.2</f>
        <v>1015.1999999999999</v>
      </c>
      <c r="E2" s="5">
        <f t="shared" ref="E2:E14" si="4">R2</f>
        <v>4000000</v>
      </c>
      <c r="F2" s="4">
        <f t="shared" ref="F2:F14" si="5">ROUND((E2/B2),0)</f>
        <v>5674</v>
      </c>
      <c r="G2" s="4">
        <f t="shared" ref="G2:G14" si="6">ROUND((E2/C2),0)</f>
        <v>4728</v>
      </c>
      <c r="H2" s="4">
        <f t="shared" ref="H2:H14" si="7">ROUND((E2/D2),0)</f>
        <v>3940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f t="shared" ref="P2:P6" si="10">O2/1.2</f>
        <v>0</v>
      </c>
      <c r="Q2" s="71">
        <v>705</v>
      </c>
      <c r="R2" s="2">
        <v>4000000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1368</v>
      </c>
      <c r="C3" s="4">
        <f t="shared" si="2"/>
        <v>1641.6</v>
      </c>
      <c r="D3" s="4">
        <f t="shared" si="3"/>
        <v>1969.9199999999998</v>
      </c>
      <c r="E3" s="5">
        <f t="shared" si="4"/>
        <v>8000000</v>
      </c>
      <c r="F3" s="4">
        <f t="shared" si="5"/>
        <v>5848</v>
      </c>
      <c r="G3" s="4">
        <f t="shared" si="6"/>
        <v>4873</v>
      </c>
      <c r="H3" s="4">
        <f t="shared" si="7"/>
        <v>4061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1368</v>
      </c>
      <c r="R3" s="2">
        <v>8000000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1422</v>
      </c>
      <c r="C4" s="4">
        <f t="shared" si="2"/>
        <v>1706.3999999999999</v>
      </c>
      <c r="D4" s="4">
        <f t="shared" si="3"/>
        <v>2047.6799999999998</v>
      </c>
      <c r="E4" s="5">
        <f t="shared" si="4"/>
        <v>8500000</v>
      </c>
      <c r="F4" s="4">
        <f t="shared" si="5"/>
        <v>5977</v>
      </c>
      <c r="G4" s="4">
        <f t="shared" si="6"/>
        <v>4981</v>
      </c>
      <c r="H4" s="4">
        <f t="shared" si="7"/>
        <v>4151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v>1422</v>
      </c>
      <c r="R4" s="2">
        <v>8500000</v>
      </c>
      <c r="S4" s="2"/>
      <c r="T4" s="2"/>
    </row>
    <row r="5" spans="1:35">
      <c r="A5" s="4">
        <f t="shared" si="0"/>
        <v>0</v>
      </c>
      <c r="B5" s="4">
        <f t="shared" si="1"/>
        <v>1333.3333333333335</v>
      </c>
      <c r="C5" s="4">
        <f t="shared" si="2"/>
        <v>1600.0000000000002</v>
      </c>
      <c r="D5" s="4">
        <f t="shared" si="3"/>
        <v>1920.0000000000002</v>
      </c>
      <c r="E5" s="5">
        <f t="shared" si="4"/>
        <v>9000000</v>
      </c>
      <c r="F5" s="4">
        <f t="shared" si="5"/>
        <v>6750</v>
      </c>
      <c r="G5" s="4">
        <f t="shared" si="6"/>
        <v>5625</v>
      </c>
      <c r="H5" s="4">
        <f t="shared" si="7"/>
        <v>4688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1600</v>
      </c>
      <c r="Q5" s="71">
        <f t="shared" ref="Q5:Q14" si="11">P5/1.2</f>
        <v>1333.3333333333335</v>
      </c>
      <c r="R5" s="2">
        <v>9000000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12" si="12"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 t="shared" si="12"/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si="12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1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O15">
        <v>0</v>
      </c>
      <c r="P15">
        <f t="shared" ref="P15" si="23">O15/1.2</f>
        <v>0</v>
      </c>
      <c r="Q15">
        <f t="shared" ref="Q15" si="24">P15/1.2</f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C19" si="27">B16*1.2</f>
        <v>0</v>
      </c>
      <c r="D16" s="4">
        <f t="shared" ref="D16:D19" si="28">C16*1.2</f>
        <v>0</v>
      </c>
      <c r="E16" s="5">
        <f t="shared" ref="E16:E19" si="29">R16</f>
        <v>0</v>
      </c>
      <c r="F16" s="4" t="e">
        <f t="shared" ref="F16:F19" si="30">ROUND((E16/B16),0)</f>
        <v>#DIV/0!</v>
      </c>
      <c r="G16" s="4" t="e">
        <f t="shared" ref="G16:G19" si="31">ROUND((E16/C16),0)</f>
        <v>#DIV/0!</v>
      </c>
      <c r="H16" s="4" t="e">
        <f t="shared" ref="H16:H19" si="32">ROUND((E16/D16),0)</f>
        <v>#DIV/0!</v>
      </c>
      <c r="I16" s="4">
        <f t="shared" ref="I16:J19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8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workbookViewId="0">
      <selection activeCell="E7" sqref="E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E8" sqref="E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E4" sqref="E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E2:J25"/>
  <sheetViews>
    <sheetView topLeftCell="C4" workbookViewId="0">
      <selection activeCell="E23" sqref="E23"/>
    </sheetView>
  </sheetViews>
  <sheetFormatPr defaultRowHeight="15"/>
  <sheetData>
    <row r="2" spans="5:8">
      <c r="F2" s="71" t="s">
        <v>104</v>
      </c>
    </row>
    <row r="4" spans="5:8">
      <c r="E4" s="71" t="s">
        <v>98</v>
      </c>
      <c r="F4">
        <v>19.600000000000001</v>
      </c>
      <c r="G4" s="71">
        <v>11.2</v>
      </c>
      <c r="H4">
        <f>F4*G4</f>
        <v>219.52</v>
      </c>
    </row>
    <row r="5" spans="5:8">
      <c r="E5" s="71" t="s">
        <v>99</v>
      </c>
      <c r="F5">
        <v>9.6</v>
      </c>
      <c r="G5">
        <v>14.6</v>
      </c>
      <c r="H5" s="71">
        <f t="shared" ref="H5:H8" si="0">F5*G5</f>
        <v>140.16</v>
      </c>
    </row>
    <row r="6" spans="5:8">
      <c r="E6" s="71" t="s">
        <v>107</v>
      </c>
      <c r="F6">
        <v>6.4</v>
      </c>
      <c r="G6">
        <v>10</v>
      </c>
      <c r="H6" s="71">
        <f t="shared" si="0"/>
        <v>64</v>
      </c>
    </row>
    <row r="7" spans="5:8">
      <c r="E7" s="71" t="s">
        <v>102</v>
      </c>
      <c r="F7">
        <v>12.2</v>
      </c>
      <c r="G7">
        <v>9.1999999999999993</v>
      </c>
      <c r="H7" s="71">
        <f t="shared" si="0"/>
        <v>112.23999999999998</v>
      </c>
    </row>
    <row r="8" spans="5:8">
      <c r="E8" s="71" t="s">
        <v>106</v>
      </c>
      <c r="F8">
        <v>8</v>
      </c>
      <c r="G8">
        <v>10</v>
      </c>
      <c r="H8" s="71">
        <f t="shared" si="0"/>
        <v>80</v>
      </c>
    </row>
    <row r="9" spans="5:8">
      <c r="E9" s="71"/>
      <c r="H9" s="71">
        <f>SUM(H4:H8)</f>
        <v>615.91999999999996</v>
      </c>
    </row>
    <row r="10" spans="5:8">
      <c r="E10" s="71"/>
      <c r="H10" s="71"/>
    </row>
    <row r="12" spans="5:8">
      <c r="F12" s="71" t="s">
        <v>105</v>
      </c>
    </row>
    <row r="13" spans="5:8">
      <c r="E13" s="71" t="s">
        <v>102</v>
      </c>
      <c r="F13">
        <v>14.2</v>
      </c>
      <c r="G13">
        <v>13.2</v>
      </c>
      <c r="H13">
        <f>F13*G13</f>
        <v>187.43999999999997</v>
      </c>
    </row>
    <row r="14" spans="5:8">
      <c r="E14" s="71" t="s">
        <v>102</v>
      </c>
      <c r="F14">
        <v>12.3</v>
      </c>
      <c r="G14">
        <v>9.6999999999999993</v>
      </c>
      <c r="H14" s="71">
        <f t="shared" ref="H14:H16" si="1">F14*G14</f>
        <v>119.31</v>
      </c>
    </row>
    <row r="15" spans="5:8">
      <c r="E15" s="71" t="s">
        <v>102</v>
      </c>
      <c r="F15">
        <v>10</v>
      </c>
      <c r="G15">
        <v>8.1</v>
      </c>
      <c r="H15" s="71">
        <f t="shared" si="1"/>
        <v>81</v>
      </c>
    </row>
    <row r="16" spans="5:8">
      <c r="E16" s="71" t="s">
        <v>101</v>
      </c>
      <c r="F16">
        <v>8.1999999999999993</v>
      </c>
      <c r="G16">
        <v>10.199999999999999</v>
      </c>
      <c r="H16" s="71">
        <f t="shared" si="1"/>
        <v>83.639999999999986</v>
      </c>
    </row>
    <row r="17" spans="5:10">
      <c r="E17" s="71" t="s">
        <v>100</v>
      </c>
      <c r="F17">
        <v>5.6</v>
      </c>
      <c r="G17">
        <v>10</v>
      </c>
      <c r="H17">
        <f>F17*G17</f>
        <v>56</v>
      </c>
    </row>
    <row r="18" spans="5:10">
      <c r="E18" s="71" t="s">
        <v>108</v>
      </c>
      <c r="F18">
        <v>6.4</v>
      </c>
      <c r="G18">
        <v>3.2</v>
      </c>
      <c r="H18" s="71">
        <f>F18*G18</f>
        <v>20.480000000000004</v>
      </c>
    </row>
    <row r="19" spans="5:10">
      <c r="E19" s="71"/>
      <c r="F19" s="71"/>
      <c r="G19" s="71"/>
      <c r="H19" s="71">
        <f>SUM(H13:H18)</f>
        <v>547.87</v>
      </c>
    </row>
    <row r="20" spans="5:10">
      <c r="E20" s="71"/>
    </row>
    <row r="21" spans="5:10">
      <c r="E21" s="71" t="s">
        <v>109</v>
      </c>
      <c r="F21" s="71">
        <v>4.2</v>
      </c>
      <c r="G21" s="71">
        <v>20.8</v>
      </c>
      <c r="H21" s="71">
        <f>F21*G21</f>
        <v>87.360000000000014</v>
      </c>
    </row>
    <row r="22" spans="5:10">
      <c r="F22" s="71"/>
      <c r="J22">
        <f>H21+H19+H9</f>
        <v>1251.1500000000001</v>
      </c>
    </row>
    <row r="23" spans="5:10">
      <c r="E23" s="71" t="s">
        <v>110</v>
      </c>
      <c r="F23">
        <v>25</v>
      </c>
      <c r="G23">
        <v>10</v>
      </c>
      <c r="H23">
        <f>F23*G23</f>
        <v>250</v>
      </c>
    </row>
    <row r="24" spans="5:10">
      <c r="E24" s="71" t="s">
        <v>103</v>
      </c>
      <c r="F24">
        <v>8.1999999999999993</v>
      </c>
      <c r="G24">
        <v>38</v>
      </c>
      <c r="H24">
        <f>F24*G24</f>
        <v>311.59999999999997</v>
      </c>
    </row>
    <row r="25" spans="5:10">
      <c r="E25" s="71"/>
      <c r="H25">
        <f>SUM(H23:H24)</f>
        <v>561.59999999999991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2024-01-10T12:16:34Z</dcterms:modified>
</cp:coreProperties>
</file>