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779A1AA-7533-4DDA-8092-03577E861B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G25" i="1" s="1"/>
  <c r="C23" i="1"/>
  <c r="G20" i="1" l="1"/>
  <c r="G21" i="1"/>
  <c r="C84" i="1"/>
  <c r="C5" i="1" l="1"/>
  <c r="C6" i="1" l="1"/>
  <c r="C14" i="1"/>
  <c r="C8" i="1" l="1"/>
  <c r="C10" i="1"/>
  <c r="C11" i="1" s="1"/>
  <c r="C12" i="1" s="1"/>
  <c r="C13" i="1" s="1"/>
  <c r="C16" i="1" s="1"/>
  <c r="C19" i="1" s="1"/>
  <c r="I19" i="1" l="1"/>
  <c r="C25" i="1"/>
  <c r="C21" i="1"/>
  <c r="C20" i="1"/>
  <c r="I21" i="1" l="1"/>
  <c r="I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<sst xmlns="http://schemas.openxmlformats.org/spreadsheetml/2006/main" count="23" uniqueCount="22">
  <si>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</si>
  <si>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</si>
  <si>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</si>
  <si>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</si>
  <si>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</si>
  <si>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</si>
  <si>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</si>
  <si>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</si>
  <si>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</si>
  <si>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</si>
  <si>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</si>
  <si>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</si>
  <si>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</si>
  <si>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</si>
  <si>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</si>
  <si>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</si>
  <si>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</si>
  <si>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</si>
  <si>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</si>
  <si>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</si>
  <si>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SVC - Lousiwadsi - M/s. Printwork India Through Its Proprietor Mr. Kalpesh Anil Loonawat</t>
  </si>
  <si>
    <t>Total - 10 &amp;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</si>
</sst>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7" fillId="0" borderId="0" xfId="0" applyFont="1"/>
    <xf numFmtId="4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>
        <v>10</v>
      </c>
      <c r="D2" s="27"/>
      <c r="E2" s="5"/>
      <c r="F2" s="5"/>
      <c r="G2" s="18">
        <v>11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5500</v>
      </c>
      <c r="D3" s="39" t="s">
        <v>17</v>
      </c>
      <c r="E3" s="5"/>
      <c r="F3" s="5"/>
      <c r="G3" s="34">
        <v>5500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3000</v>
      </c>
      <c r="D5" s="28"/>
      <c r="E5" s="5"/>
      <c r="F5" s="5"/>
      <c r="G5" s="34">
        <f>G3-G4</f>
        <v>3000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35"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2020</v>
      </c>
      <c r="E8" s="5" t="s">
        <v>19</v>
      </c>
      <c r="F8" s="5"/>
      <c r="G8" s="3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3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3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2500</v>
      </c>
      <c r="D13" s="28"/>
      <c r="E13" s="5"/>
      <c r="F13" s="5"/>
      <c r="G13" s="34">
        <f>G6-G12</f>
        <v>2500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3000</v>
      </c>
      <c r="D14" s="28"/>
      <c r="E14" s="5"/>
      <c r="F14" s="5"/>
      <c r="G14" s="34">
        <f>G5</f>
        <v>3000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5500</v>
      </c>
      <c r="D16" s="28"/>
      <c r="E16" s="5"/>
      <c r="F16" s="5"/>
      <c r="G16" s="39">
        <f>G14+G13</f>
        <v>5500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2500</v>
      </c>
      <c r="D18" s="29"/>
      <c r="G18" s="42">
        <v>2500</v>
      </c>
      <c r="I18" s="52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13750000</v>
      </c>
      <c r="D19" s="44"/>
      <c r="G19" s="37">
        <f>G16*G18+H20</f>
        <v>13750000</v>
      </c>
      <c r="I19" s="53">
        <f>G19+C19</f>
        <v>27500000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12375000</v>
      </c>
      <c r="D20" s="49"/>
      <c r="E20" s="50"/>
      <c r="G20" s="19">
        <f>G19*0.9</f>
        <v>12375000</v>
      </c>
      <c r="I20" s="37">
        <f>I19*0.9</f>
        <v>24750000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11000000</v>
      </c>
      <c r="D21" s="31"/>
      <c r="E21" s="51"/>
      <c r="G21" s="19">
        <f>G19*0.8</f>
        <v>11000000</v>
      </c>
      <c r="I21" s="37">
        <f>I19*0.8</f>
        <v>22000000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6250000</v>
      </c>
      <c r="D23" s="32"/>
      <c r="G23" s="38">
        <f>G4*G18</f>
        <v>6250000</v>
      </c>
      <c r="I23" s="52" t="s">
        <v>21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45833.333333333336</v>
      </c>
      <c r="D25" s="33"/>
      <c r="E25" s="47"/>
      <c r="G25" s="19">
        <f>G19*0.04/12</f>
        <v>45833.333333333336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2024-01-15T06:00:31Z</dcterms:modified>
</cp:coreProperties>
</file>