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Ishan Joshi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39" r:id="rId9"/>
    <sheet name="Sheet7" sheetId="4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5" l="1"/>
  <c r="D29" i="23" l="1"/>
  <c r="C18" i="25" l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P9" i="4"/>
  <c r="Q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<sst xmlns="http://schemas.openxmlformats.org/spreadsheetml/2006/main" count="129" uniqueCount="99">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</sst>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64" fontId="0" fillId="0" borderId="0" xfId="0" applyNumberFormat="1" applyBorder="1"/>
    <xf numFmtId="1" fontId="0" fillId="0" borderId="0" xfId="0" applyNumberFormat="1"/>
    <xf numFmtId="43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133350</xdr:rowOff>
    </xdr:from>
    <xdr:to>
      <xdr:col>11</xdr:col>
      <xdr:colOff>552450</xdr:colOff>
      <xdr:row>22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33350"/>
          <a:ext cx="5724525" cy="409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85725</xdr:rowOff>
    </xdr:from>
    <xdr:to>
      <xdr:col>10</xdr:col>
      <xdr:colOff>85725</xdr:colOff>
      <xdr:row>19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5725"/>
          <a:ext cx="5724525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152400</xdr:rowOff>
    </xdr:from>
    <xdr:to>
      <xdr:col>9</xdr:col>
      <xdr:colOff>247650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34050" cy="3724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</xdr:row>
      <xdr:rowOff>28575</xdr:rowOff>
    </xdr:from>
    <xdr:to>
      <xdr:col>13</xdr:col>
      <xdr:colOff>552450</xdr:colOff>
      <xdr:row>20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409575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38100</xdr:colOff>
      <xdr:row>25</xdr:row>
      <xdr:rowOff>123825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91700" cy="4886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161925</xdr:colOff>
      <xdr:row>23</xdr:row>
      <xdr:rowOff>13693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696325" cy="43951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33435</v>
      </c>
      <c r="F2" s="75"/>
      <c r="G2" s="122" t="s">
        <v>76</v>
      </c>
      <c r="H2" s="123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31400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31400</v>
      </c>
      <c r="D5" s="57" t="s">
        <v>61</v>
      </c>
      <c r="E5" s="58">
        <f>ROUND(C5/10.764,0)</f>
        <v>2917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7200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0.22</v>
      </c>
      <c r="D8" s="102">
        <f>1-C8</f>
        <v>0.78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18876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26076</v>
      </c>
      <c r="D10" s="57" t="s">
        <v>61</v>
      </c>
      <c r="E10" s="58">
        <f>ROUND(C10/10.764,0)</f>
        <v>2423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38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410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993430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820000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Q26" sqref="Q26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A14" sqref="AA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5" zoomScaleNormal="85" workbookViewId="0">
      <selection activeCell="G15" sqref="G1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2.5703125" bestFit="1" customWidth="1"/>
    <col min="9" max="9" width="12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3700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1700</v>
      </c>
      <c r="D5" s="23"/>
      <c r="F5" s="11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118"/>
      <c r="G6" s="78"/>
    </row>
    <row r="7" spans="1:8">
      <c r="A7" s="15" t="s">
        <v>17</v>
      </c>
      <c r="B7" s="24"/>
      <c r="C7" s="25">
        <v>22</v>
      </c>
      <c r="D7" s="25"/>
      <c r="F7" s="118"/>
      <c r="G7" s="78"/>
    </row>
    <row r="8" spans="1:8">
      <c r="A8" s="15" t="s">
        <v>18</v>
      </c>
      <c r="B8" s="24"/>
      <c r="C8" s="25">
        <f>C9-C7</f>
        <v>38</v>
      </c>
      <c r="D8" s="25"/>
      <c r="F8" s="11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33</v>
      </c>
      <c r="D10" s="25"/>
      <c r="F10" s="78"/>
      <c r="G10" s="78"/>
    </row>
    <row r="11" spans="1:8">
      <c r="A11" s="15"/>
      <c r="B11" s="26"/>
      <c r="C11" s="27">
        <f>C10%</f>
        <v>0.33</v>
      </c>
      <c r="D11" s="27"/>
      <c r="F11" s="78"/>
      <c r="G11" s="78"/>
    </row>
    <row r="12" spans="1:8">
      <c r="A12" s="15" t="s">
        <v>21</v>
      </c>
      <c r="B12" s="19"/>
      <c r="C12" s="20">
        <f>C6*C11</f>
        <v>660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1340</v>
      </c>
      <c r="D13" s="23"/>
      <c r="F13" s="78"/>
      <c r="G13" s="78"/>
    </row>
    <row r="14" spans="1:8">
      <c r="A14" s="15" t="s">
        <v>15</v>
      </c>
      <c r="B14" s="19"/>
      <c r="C14" s="20">
        <f>C5</f>
        <v>1700</v>
      </c>
      <c r="D14" s="23"/>
      <c r="F14" s="11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3040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98</v>
      </c>
      <c r="B18" s="7"/>
      <c r="C18" s="76">
        <v>410</v>
      </c>
      <c r="D18" s="76"/>
      <c r="E18" s="77"/>
      <c r="F18" s="119"/>
      <c r="G18" s="78"/>
    </row>
    <row r="19" spans="1:9">
      <c r="A19" s="15"/>
      <c r="B19" s="6"/>
      <c r="C19" s="30">
        <f>C18*C16</f>
        <v>1246400</v>
      </c>
      <c r="D19" s="78" t="s">
        <v>68</v>
      </c>
      <c r="E19" s="30"/>
      <c r="F19" s="78"/>
      <c r="G19" s="78"/>
      <c r="I19" s="61"/>
    </row>
    <row r="20" spans="1:9">
      <c r="A20" s="15"/>
      <c r="B20" s="121">
        <f>C20*0.9</f>
        <v>1065672</v>
      </c>
      <c r="C20" s="31">
        <f>C19*95%</f>
        <v>1184080</v>
      </c>
      <c r="D20" s="78" t="s">
        <v>24</v>
      </c>
      <c r="E20" s="31"/>
      <c r="F20" s="78"/>
      <c r="G20" s="78"/>
    </row>
    <row r="21" spans="1:9">
      <c r="A21" s="15"/>
      <c r="C21" s="31">
        <f>C19*80%</f>
        <v>997120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820000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2596.6666666666665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>
        <v>38.1</v>
      </c>
      <c r="D29" s="125">
        <f>C29*10.764</f>
        <v>410.10840000000002</v>
      </c>
    </row>
    <row r="30" spans="1:9">
      <c r="C30"/>
      <c r="D30" s="120"/>
    </row>
    <row r="31" spans="1:9">
      <c r="C31"/>
      <c r="D31" s="120"/>
      <c r="E31" s="120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 s="120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2" zoomScale="85" zoomScaleNormal="85" workbookViewId="0">
      <selection activeCell="G16" sqref="G1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0">O9/1.2</f>
        <v>0</v>
      </c>
      <c r="Q9" s="75">
        <f t="shared" ref="Q9" si="11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2">O10/1.2</f>
        <v>0</v>
      </c>
      <c r="Q10" s="75">
        <f t="shared" ref="Q10" si="13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4">O11/1.2</f>
        <v>0</v>
      </c>
      <c r="Q11">
        <f t="shared" ref="Q11" si="1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6">O12/1.2</f>
        <v>0</v>
      </c>
      <c r="Q12">
        <f t="shared" ref="Q12" si="17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866.66666666666674</v>
      </c>
      <c r="C13" s="4">
        <f t="shared" si="2"/>
        <v>1040</v>
      </c>
      <c r="D13" s="4">
        <f t="shared" si="3"/>
        <v>1248</v>
      </c>
      <c r="E13" s="5">
        <f t="shared" si="4"/>
        <v>3600000</v>
      </c>
      <c r="F13" s="4">
        <f t="shared" si="5"/>
        <v>4154</v>
      </c>
      <c r="G13" s="4">
        <f t="shared" si="6"/>
        <v>3462</v>
      </c>
      <c r="H13" s="4">
        <f t="shared" si="7"/>
        <v>2885</v>
      </c>
      <c r="I13" s="4">
        <f t="shared" si="8"/>
        <v>0</v>
      </c>
      <c r="J13" s="4">
        <f t="shared" si="9"/>
        <v>0</v>
      </c>
      <c r="O13">
        <v>0</v>
      </c>
      <c r="P13">
        <v>1040</v>
      </c>
      <c r="Q13">
        <f t="shared" ref="Q13" si="18">P13/1.2</f>
        <v>866.66666666666674</v>
      </c>
      <c r="R13" s="2">
        <v>3600000</v>
      </c>
      <c r="S13" s="2"/>
    </row>
    <row r="14" spans="1:35">
      <c r="A14" s="4">
        <f t="shared" si="0"/>
        <v>0</v>
      </c>
      <c r="B14" s="4">
        <f t="shared" si="1"/>
        <v>427</v>
      </c>
      <c r="C14" s="4">
        <f t="shared" si="2"/>
        <v>512.4</v>
      </c>
      <c r="D14" s="4">
        <f t="shared" si="3"/>
        <v>614.88</v>
      </c>
      <c r="E14" s="5">
        <f t="shared" si="4"/>
        <v>1944000</v>
      </c>
      <c r="F14" s="4">
        <f t="shared" si="5"/>
        <v>4553</v>
      </c>
      <c r="G14" s="4">
        <f t="shared" si="6"/>
        <v>3794</v>
      </c>
      <c r="H14" s="4">
        <f t="shared" si="7"/>
        <v>3162</v>
      </c>
      <c r="I14" s="4">
        <f t="shared" si="8"/>
        <v>0</v>
      </c>
      <c r="J14" s="4">
        <f t="shared" si="9"/>
        <v>0</v>
      </c>
      <c r="O14">
        <v>0</v>
      </c>
      <c r="P14">
        <f t="shared" ref="P14" si="19">O14/1.2</f>
        <v>0</v>
      </c>
      <c r="Q14">
        <v>427</v>
      </c>
      <c r="R14" s="2">
        <v>1944000</v>
      </c>
      <c r="S14" s="2"/>
    </row>
    <row r="15" spans="1:35">
      <c r="A15" s="4">
        <f t="shared" si="0"/>
        <v>0</v>
      </c>
      <c r="B15" s="4">
        <f t="shared" si="1"/>
        <v>550</v>
      </c>
      <c r="C15" s="4">
        <f t="shared" si="2"/>
        <v>660</v>
      </c>
      <c r="D15" s="4">
        <f t="shared" si="3"/>
        <v>792</v>
      </c>
      <c r="E15" s="5">
        <f t="shared" si="4"/>
        <v>2112000</v>
      </c>
      <c r="F15" s="4">
        <f t="shared" si="5"/>
        <v>3840</v>
      </c>
      <c r="G15" s="4">
        <f t="shared" si="6"/>
        <v>3200</v>
      </c>
      <c r="H15" s="4">
        <f t="shared" si="7"/>
        <v>2667</v>
      </c>
      <c r="I15" s="4">
        <f t="shared" si="8"/>
        <v>0</v>
      </c>
      <c r="J15" s="4">
        <f t="shared" si="9"/>
        <v>0</v>
      </c>
      <c r="O15">
        <v>0</v>
      </c>
      <c r="P15">
        <v>660</v>
      </c>
      <c r="Q15">
        <f t="shared" ref="Q15" si="20">P15/1.2</f>
        <v>550</v>
      </c>
      <c r="R15" s="2">
        <v>2112000</v>
      </c>
      <c r="S15" s="2"/>
    </row>
    <row r="16" spans="1:35">
      <c r="A16" s="4">
        <f t="shared" ref="A16:A19" si="21">N16</f>
        <v>0</v>
      </c>
      <c r="B16" s="4">
        <f t="shared" ref="B16:B19" si="22">Q16</f>
        <v>357</v>
      </c>
      <c r="C16" s="4">
        <f t="shared" ref="C16:C19" si="23">B16*1.2</f>
        <v>428.4</v>
      </c>
      <c r="D16" s="4">
        <f t="shared" ref="D16:D19" si="24">C16*1.2</f>
        <v>514.07999999999993</v>
      </c>
      <c r="E16" s="5">
        <f t="shared" ref="E16:E19" si="25">R16</f>
        <v>1424000</v>
      </c>
      <c r="F16" s="4">
        <f t="shared" ref="F16:F19" si="26">ROUND((E16/B16),0)</f>
        <v>3989</v>
      </c>
      <c r="G16" s="4">
        <f t="shared" ref="G16:G19" si="27">ROUND((E16/C16),0)</f>
        <v>3324</v>
      </c>
      <c r="H16" s="4">
        <f t="shared" ref="H16:H19" si="28">ROUND((E16/D16),0)</f>
        <v>2770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v>357</v>
      </c>
      <c r="R16" s="2">
        <v>1424000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ref="Q17:Q18" si="31">P17/1.2</f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C1" sqref="C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E3" sqref="E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R27" sqref="R2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  <vt:lpstr>Sheet7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2024-01-10T10:16:21Z</dcterms:modified>
</cp:coreProperties>
</file>