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Dhaval Atul Barot\"/>
    </mc:Choice>
  </mc:AlternateContent>
  <xr:revisionPtr revIDLastSave="0" documentId="13_ncr:1_{E2261BEE-5FC2-4119-A653-272A4DD3E03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6" i="4" l="1"/>
  <c r="R25" i="4"/>
  <c r="H20" i="4" l="1"/>
  <c r="N19" i="4"/>
  <c r="O18" i="4"/>
  <c r="P21" i="4"/>
  <c r="P20" i="4"/>
  <c r="P19" i="4"/>
  <c r="H29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<sst xmlns="http://schemas.openxmlformats.org/spreadsheetml/2006/main" count="195" uniqueCount="35">
  <si>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</si>
  <si>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</si>
  <si>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</si>
  <si>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</si>
  <si>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</si>
  <si>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</si>
  <si>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</si>
  <si>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</si>
  <si>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</si>
  <si>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</si>
  <si>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</si>
  <si>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</si>
  <si>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</si>
  <si>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1702, 14th floor, skyvista, andheri west</t>
  </si>
  <si>
    <t>ca</t>
  </si>
  <si>
    <t>rate</t>
  </si>
  <si>
    <t>fmv</t>
  </si>
  <si>
    <t>agreemetn - 27.07.2016</t>
  </si>
  <si>
    <t>av</t>
  </si>
  <si>
    <t>sd</t>
  </si>
  <si>
    <t>rd</t>
  </si>
  <si>
    <t>bv</t>
  </si>
  <si>
    <t>2 car parking</t>
  </si>
  <si>
    <t>mca</t>
  </si>
  <si>
    <t>bal</t>
  </si>
  <si>
    <t>bua</t>
  </si>
  <si>
    <t>part oc - 2016</t>
  </si>
  <si>
    <t>35000/- on ca</t>
  </si>
  <si>
    <t>incl 2 car prking</t>
  </si>
  <si>
    <t>Only flat of 900 sq. ft. in the building</t>
  </si>
  <si>
    <t>25.02.21</t>
  </si>
  <si>
    <t>15.11.21</t>
  </si>
  <si>
    <t>car park</t>
  </si>
  <si>
    <t>net value</t>
  </si>
  <si>
    <t>4.10 to 4.15 cr required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</si>
</sst>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49589</xdr:colOff>
      <xdr:row>40</xdr:row>
      <xdr:rowOff>67684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794C45-F7B8-4EDA-A0F8-E07EB2D7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070389" cy="7230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382755</xdr:colOff>
      <xdr:row>46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22CE1F-2671-4108-9E10-38E4DA84B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574755" cy="7744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582808</xdr:colOff>
      <xdr:row>41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AE0E1E-BF71-4B37-9AC7-7B70B6D92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774808" cy="7744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97050</xdr:colOff>
      <xdr:row>42</xdr:row>
      <xdr:rowOff>48675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EE82E2-0BE5-4A0D-8712-B07A569E1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98650" cy="7525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21</xdr:col>
      <xdr:colOff>173261</xdr:colOff>
      <xdr:row>46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888409-98B5-4BDE-8C8D-9C6599550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974861" cy="7563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27</xdr:col>
      <xdr:colOff>20839</xdr:colOff>
      <xdr:row>40</xdr:row>
      <xdr:rowOff>77274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FB1687-4063-4D37-95F2-EDF50075B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2822439" cy="76972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97050</xdr:colOff>
      <xdr:row>40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629586-4483-4212-A647-262B9B327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98650" cy="7592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218C0B-29E8-4D3E-B33D-A696D255D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03062B-BFAF-44EB-9236-50431657F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C21" sqref="C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5703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1380</v>
      </c>
      <c r="C2" s="4">
        <f>B2*1.2</f>
        <v>1656</v>
      </c>
      <c r="D2" s="4">
        <f t="shared" ref="D2:D13" si="2">C2*1.2</f>
        <v>1987.1999999999998</v>
      </c>
      <c r="E2" s="5">
        <f t="shared" ref="E2:E13" si="3">R2</f>
        <v>65000000</v>
      </c>
      <c r="F2" s="15">
        <f t="shared" ref="F2:F13" si="4">ROUND((E2/B2),0)</f>
        <v>47101</v>
      </c>
      <c r="G2" s="10">
        <f t="shared" ref="G2:G13" si="5">ROUND((E2/C2),0)</f>
        <v>39251</v>
      </c>
      <c r="H2" s="10">
        <f t="shared" ref="H2:H13" si="6">ROUND((E2/D2),0)</f>
        <v>32709</v>
      </c>
      <c r="I2" s="4" t="e">
        <f>#REF!</f>
        <v>#REF!</v>
      </c>
      <c r="J2" s="4">
        <f t="shared" ref="J2:J13" si="7">S2</f>
        <v>13</v>
      </c>
      <c r="O2">
        <v>0</v>
      </c>
      <c r="P2">
        <f t="shared" ref="P2:P12" si="8">O2/1.2</f>
        <v>0</v>
      </c>
      <c r="Q2">
        <v>1380</v>
      </c>
      <c r="R2" s="2">
        <v>65000000</v>
      </c>
      <c r="S2" s="8">
        <v>13</v>
      </c>
      <c r="T2" s="8"/>
    </row>
    <row r="3" spans="1:20" x14ac:dyDescent="0.25">
      <c r="A3" s="4">
        <f t="shared" si="0"/>
        <v>0</v>
      </c>
      <c r="B3" s="4">
        <f t="shared" si="1"/>
        <v>1380</v>
      </c>
      <c r="C3" s="4">
        <f t="shared" ref="C3:C15" si="9">B3*1.2</f>
        <v>1656</v>
      </c>
      <c r="D3" s="4">
        <f t="shared" si="2"/>
        <v>1987.1999999999998</v>
      </c>
      <c r="E3" s="5">
        <f t="shared" si="3"/>
        <v>64000000</v>
      </c>
      <c r="F3" s="15">
        <f t="shared" si="4"/>
        <v>46377</v>
      </c>
      <c r="G3" s="10">
        <f t="shared" si="5"/>
        <v>38647</v>
      </c>
      <c r="H3" s="10">
        <f t="shared" si="6"/>
        <v>32206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1380</v>
      </c>
      <c r="R3" s="2">
        <v>64000000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1282</v>
      </c>
      <c r="C4" s="4">
        <f t="shared" si="9"/>
        <v>1538.3999999999999</v>
      </c>
      <c r="D4" s="4">
        <f t="shared" si="2"/>
        <v>1846.0799999999997</v>
      </c>
      <c r="E4" s="5">
        <f t="shared" si="3"/>
        <v>52000000</v>
      </c>
      <c r="F4" s="10">
        <f t="shared" si="4"/>
        <v>40562</v>
      </c>
      <c r="G4" s="10">
        <f t="shared" si="5"/>
        <v>33801</v>
      </c>
      <c r="H4" s="10">
        <f t="shared" si="6"/>
        <v>28168</v>
      </c>
      <c r="I4" s="4" t="e">
        <f>#REF!</f>
        <v>#REF!</v>
      </c>
      <c r="J4" s="4">
        <f t="shared" si="7"/>
        <v>13</v>
      </c>
      <c r="O4">
        <v>0</v>
      </c>
      <c r="P4">
        <f t="shared" si="8"/>
        <v>0</v>
      </c>
      <c r="Q4">
        <v>1282</v>
      </c>
      <c r="R4" s="2">
        <v>52000000</v>
      </c>
      <c r="S4" s="8">
        <v>13</v>
      </c>
      <c r="T4" s="8"/>
    </row>
    <row r="5" spans="1:20" x14ac:dyDescent="0.25">
      <c r="A5" s="4">
        <f t="shared" si="0"/>
        <v>0</v>
      </c>
      <c r="B5" s="4">
        <f t="shared" si="1"/>
        <v>1282</v>
      </c>
      <c r="C5" s="4">
        <f t="shared" si="9"/>
        <v>1538.3999999999999</v>
      </c>
      <c r="D5" s="4">
        <f t="shared" si="2"/>
        <v>1846.0799999999997</v>
      </c>
      <c r="E5" s="5">
        <f t="shared" si="3"/>
        <v>52600000</v>
      </c>
      <c r="F5" s="10">
        <f t="shared" si="4"/>
        <v>41030</v>
      </c>
      <c r="G5" s="10">
        <f t="shared" si="5"/>
        <v>34191</v>
      </c>
      <c r="H5" s="10">
        <f t="shared" si="6"/>
        <v>28493</v>
      </c>
      <c r="I5" s="4" t="e">
        <f>#REF!</f>
        <v>#REF!</v>
      </c>
      <c r="J5" s="4">
        <f t="shared" si="7"/>
        <v>10</v>
      </c>
      <c r="O5">
        <v>0</v>
      </c>
      <c r="P5">
        <f t="shared" si="8"/>
        <v>0</v>
      </c>
      <c r="Q5">
        <v>1282</v>
      </c>
      <c r="R5" s="2">
        <v>52600000</v>
      </c>
      <c r="S5" s="8">
        <v>10</v>
      </c>
      <c r="T5" s="8"/>
    </row>
    <row r="6" spans="1:20" x14ac:dyDescent="0.25">
      <c r="A6" s="4">
        <f t="shared" si="0"/>
        <v>0</v>
      </c>
      <c r="B6" s="4">
        <f t="shared" si="1"/>
        <v>1380</v>
      </c>
      <c r="C6" s="4">
        <f t="shared" si="9"/>
        <v>1656</v>
      </c>
      <c r="D6" s="4">
        <f t="shared" si="2"/>
        <v>1987.1999999999998</v>
      </c>
      <c r="E6" s="5">
        <f t="shared" si="3"/>
        <v>62500000</v>
      </c>
      <c r="F6" s="15">
        <f t="shared" si="4"/>
        <v>45290</v>
      </c>
      <c r="G6" s="10">
        <f t="shared" si="5"/>
        <v>37742</v>
      </c>
      <c r="H6" s="10">
        <f t="shared" si="6"/>
        <v>31451</v>
      </c>
      <c r="I6" s="4" t="e">
        <f>#REF!</f>
        <v>#REF!</v>
      </c>
      <c r="J6" s="4">
        <f t="shared" si="7"/>
        <v>10</v>
      </c>
      <c r="O6">
        <v>0</v>
      </c>
      <c r="P6">
        <f t="shared" si="8"/>
        <v>0</v>
      </c>
      <c r="Q6">
        <v>1380</v>
      </c>
      <c r="R6" s="2">
        <v>62500000</v>
      </c>
      <c r="S6" s="8">
        <v>10</v>
      </c>
      <c r="T6" s="8"/>
    </row>
    <row r="7" spans="1:20" x14ac:dyDescent="0.25">
      <c r="A7" s="4">
        <f t="shared" si="0"/>
        <v>0</v>
      </c>
      <c r="B7" s="4">
        <f t="shared" si="1"/>
        <v>1400</v>
      </c>
      <c r="C7" s="4">
        <f t="shared" si="9"/>
        <v>1680</v>
      </c>
      <c r="D7" s="4">
        <f t="shared" si="2"/>
        <v>2016</v>
      </c>
      <c r="E7" s="5">
        <f t="shared" si="3"/>
        <v>67500000</v>
      </c>
      <c r="F7" s="10">
        <f t="shared" si="4"/>
        <v>48214</v>
      </c>
      <c r="G7" s="10">
        <f t="shared" si="5"/>
        <v>40179</v>
      </c>
      <c r="H7" s="10">
        <f t="shared" si="6"/>
        <v>33482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1400</v>
      </c>
      <c r="R7" s="2">
        <v>67500000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1420</v>
      </c>
      <c r="C8" s="4">
        <f t="shared" si="9"/>
        <v>1704</v>
      </c>
      <c r="D8" s="4">
        <f t="shared" si="2"/>
        <v>2044.8</v>
      </c>
      <c r="E8" s="5">
        <f t="shared" si="3"/>
        <v>62400000</v>
      </c>
      <c r="F8" s="15">
        <f t="shared" si="4"/>
        <v>43944</v>
      </c>
      <c r="G8" s="10">
        <f t="shared" si="5"/>
        <v>36620</v>
      </c>
      <c r="H8" s="10">
        <f t="shared" si="6"/>
        <v>30516</v>
      </c>
      <c r="I8" s="4" t="e">
        <f>#REF!</f>
        <v>#REF!</v>
      </c>
      <c r="J8" s="4">
        <f t="shared" si="7"/>
        <v>13</v>
      </c>
      <c r="O8">
        <v>0</v>
      </c>
      <c r="P8">
        <f t="shared" si="8"/>
        <v>0</v>
      </c>
      <c r="Q8">
        <v>1420</v>
      </c>
      <c r="R8" s="2">
        <v>62400000</v>
      </c>
      <c r="S8" s="8">
        <v>13</v>
      </c>
      <c r="T8" s="8"/>
    </row>
    <row r="9" spans="1:20" x14ac:dyDescent="0.25">
      <c r="A9" s="4">
        <f t="shared" si="0"/>
        <v>0</v>
      </c>
      <c r="B9" s="4">
        <f t="shared" si="1"/>
        <v>1379</v>
      </c>
      <c r="C9" s="4">
        <f t="shared" si="9"/>
        <v>1654.8</v>
      </c>
      <c r="D9" s="4">
        <f t="shared" si="2"/>
        <v>1985.7599999999998</v>
      </c>
      <c r="E9" s="5">
        <f t="shared" si="3"/>
        <v>49100000</v>
      </c>
      <c r="F9" s="15">
        <f t="shared" si="4"/>
        <v>35606</v>
      </c>
      <c r="G9" s="10">
        <f t="shared" si="5"/>
        <v>29671</v>
      </c>
      <c r="H9" s="10">
        <f t="shared" si="6"/>
        <v>24726</v>
      </c>
      <c r="I9" s="4" t="e">
        <f>#REF!</f>
        <v>#REF!</v>
      </c>
      <c r="J9" s="4" t="str">
        <f t="shared" si="7"/>
        <v>25.02.21</v>
      </c>
      <c r="O9">
        <v>0</v>
      </c>
      <c r="P9">
        <f t="shared" si="8"/>
        <v>0</v>
      </c>
      <c r="Q9">
        <v>1379</v>
      </c>
      <c r="R9" s="2">
        <v>49100000</v>
      </c>
      <c r="S9" s="8" t="s">
        <v>30</v>
      </c>
      <c r="T9" s="8">
        <v>8</v>
      </c>
    </row>
    <row r="10" spans="1:20" x14ac:dyDescent="0.25">
      <c r="A10" s="4">
        <f t="shared" si="0"/>
        <v>0</v>
      </c>
      <c r="B10" s="4">
        <f t="shared" si="1"/>
        <v>1794</v>
      </c>
      <c r="C10" s="4">
        <f t="shared" si="9"/>
        <v>2152.7999999999997</v>
      </c>
      <c r="D10" s="4">
        <f t="shared" si="2"/>
        <v>2583.3599999999997</v>
      </c>
      <c r="E10" s="5">
        <f t="shared" si="3"/>
        <v>80500000</v>
      </c>
      <c r="F10" s="10">
        <f t="shared" si="4"/>
        <v>44872</v>
      </c>
      <c r="G10" s="10">
        <f t="shared" si="5"/>
        <v>37393</v>
      </c>
      <c r="H10" s="10">
        <f t="shared" si="6"/>
        <v>31161</v>
      </c>
      <c r="I10" s="4" t="e">
        <f>#REF!</f>
        <v>#REF!</v>
      </c>
      <c r="J10" s="4" t="str">
        <f t="shared" si="7"/>
        <v>15.11.21</v>
      </c>
      <c r="O10">
        <v>0</v>
      </c>
      <c r="P10">
        <f t="shared" si="8"/>
        <v>0</v>
      </c>
      <c r="Q10">
        <v>1794</v>
      </c>
      <c r="R10" s="2">
        <v>80500000</v>
      </c>
      <c r="S10" s="8" t="s">
        <v>31</v>
      </c>
      <c r="T10" s="8">
        <v>14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:Q12" si="10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900</v>
      </c>
      <c r="I18" t="s">
        <v>22</v>
      </c>
      <c r="J18" t="s">
        <v>25</v>
      </c>
      <c r="N18">
        <v>1080</v>
      </c>
      <c r="O18">
        <f>100.37*10.764</f>
        <v>1080.3826799999999</v>
      </c>
    </row>
    <row r="19" spans="7:24" x14ac:dyDescent="0.25">
      <c r="G19" t="s">
        <v>15</v>
      </c>
      <c r="H19">
        <v>41000</v>
      </c>
      <c r="N19">
        <f>N18/H18</f>
        <v>1.2</v>
      </c>
      <c r="O19" t="s">
        <v>23</v>
      </c>
      <c r="P19">
        <f>64.961*10.764</f>
        <v>699.24020399999995</v>
      </c>
    </row>
    <row r="20" spans="7:24" x14ac:dyDescent="0.25">
      <c r="G20" t="s">
        <v>16</v>
      </c>
      <c r="H20">
        <f>H19*H18</f>
        <v>36900000</v>
      </c>
      <c r="I20" t="s">
        <v>28</v>
      </c>
      <c r="O20" t="s">
        <v>24</v>
      </c>
      <c r="P20">
        <f>19.63*10.764</f>
        <v>211.29731999999998</v>
      </c>
    </row>
    <row r="21" spans="7:24" x14ac:dyDescent="0.25">
      <c r="P21">
        <f>P20+P19</f>
        <v>910.53752399999996</v>
      </c>
    </row>
    <row r="22" spans="7:24" x14ac:dyDescent="0.25">
      <c r="G22" s="6"/>
      <c r="H22" s="6"/>
    </row>
    <row r="24" spans="7:24" x14ac:dyDescent="0.25">
      <c r="G24" t="s">
        <v>29</v>
      </c>
      <c r="P24" s="11"/>
      <c r="Q24" s="11" t="s">
        <v>32</v>
      </c>
      <c r="R24" s="13">
        <v>3000000</v>
      </c>
      <c r="T24" s="11"/>
      <c r="U24" s="11"/>
      <c r="V24" s="11"/>
      <c r="W24" s="11"/>
      <c r="X24" s="11"/>
    </row>
    <row r="25" spans="7:24" x14ac:dyDescent="0.25">
      <c r="G25" t="s">
        <v>17</v>
      </c>
      <c r="I25" t="s">
        <v>26</v>
      </c>
      <c r="P25" s="11"/>
      <c r="Q25" s="14" t="s">
        <v>33</v>
      </c>
      <c r="R25" s="14">
        <f>H20-R24</f>
        <v>33900000</v>
      </c>
      <c r="T25" s="14"/>
      <c r="U25" s="14"/>
      <c r="V25" s="11"/>
      <c r="W25" s="11"/>
      <c r="X25" s="11"/>
    </row>
    <row r="26" spans="7:24" x14ac:dyDescent="0.25">
      <c r="G26" t="s">
        <v>18</v>
      </c>
      <c r="H26">
        <v>26600000</v>
      </c>
      <c r="I26" t="s">
        <v>27</v>
      </c>
      <c r="P26" s="11"/>
      <c r="Q26" s="11" t="s">
        <v>15</v>
      </c>
      <c r="R26" s="11">
        <f>R25/H18</f>
        <v>37666.666666666664</v>
      </c>
      <c r="T26" s="11"/>
      <c r="U26" s="11"/>
      <c r="V26" s="11"/>
      <c r="W26" s="11"/>
      <c r="X26" s="11"/>
    </row>
    <row r="27" spans="7:24" x14ac:dyDescent="0.25">
      <c r="G27" t="s">
        <v>19</v>
      </c>
      <c r="H27">
        <v>1330000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21</v>
      </c>
      <c r="H29">
        <f>SUM(H26:H28)</f>
        <v>27960000</v>
      </c>
      <c r="P29" s="11"/>
      <c r="Q29" s="11"/>
      <c r="R29" s="11" t="s">
        <v>34</v>
      </c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2024-01-13T06:31:23Z</dcterms:modified>
</cp:coreProperties>
</file>