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Sunita Anand More\"/>
    </mc:Choice>
  </mc:AlternateContent>
  <xr:revisionPtr revIDLastSave="0" documentId="13_ncr:1_{1563F0AD-FA3A-47A6-AED9-BA9EA0239DC2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2" i="4" l="1"/>
  <c r="C3" i="4"/>
  <c r="C4" i="4"/>
  <c r="C10" i="4"/>
  <c r="C11" i="4"/>
  <c r="C12" i="4"/>
  <c r="C13" i="4"/>
  <c r="C14" i="4"/>
  <c r="C15" i="4"/>
  <c r="E24" i="4"/>
  <c r="E23" i="4"/>
  <c r="E21" i="4"/>
  <c r="O23" i="4"/>
  <c r="J19" i="4"/>
  <c r="H23" i="4"/>
  <c r="H31" i="4" l="1"/>
  <c r="H21" i="4"/>
  <c r="Q12" i="4" l="1"/>
  <c r="P12" i="4"/>
  <c r="P11" i="4"/>
  <c r="Q11" i="4" s="1"/>
  <c r="Q10" i="4"/>
  <c r="P10" i="4"/>
  <c r="P9" i="4"/>
  <c r="P8" i="4"/>
  <c r="P7" i="4"/>
  <c r="P6" i="4"/>
  <c r="P5" i="4"/>
  <c r="P4" i="4"/>
  <c r="P3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A12" i="4"/>
  <c r="B11" i="4"/>
  <c r="A11" i="4"/>
  <c r="B10" i="4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A4" i="4"/>
  <c r="B3" i="4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<sst xmlns="http://schemas.openxmlformats.org/spreadsheetml/2006/main" count="34" uniqueCount="30">
  <si>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</si>
  <si>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</si>
  <si>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</si>
  <si>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</si>
  <si>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</si>
  <si>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</si>
  <si>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</si>
  <si>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</si>
  <si>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</si>
  <si>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</si>
  <si>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</si>
  <si>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</si>
  <si>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</si>
  <si>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204, 2nd Floor, Building No 3, Vaishnavi Dham Complex, Village - Aasangaon , Taluka - Shahapur, District - Thane, PIN Code - 421 601</t>
  </si>
  <si>
    <t>ca</t>
  </si>
  <si>
    <t>bal</t>
  </si>
  <si>
    <t>rate</t>
  </si>
  <si>
    <t>fmv</t>
  </si>
  <si>
    <t xml:space="preserve">agreemetn  - 28.12.23  </t>
  </si>
  <si>
    <t>av</t>
  </si>
  <si>
    <t>sd</t>
  </si>
  <si>
    <t>rd</t>
  </si>
  <si>
    <t>bv</t>
  </si>
  <si>
    <t>ls - 26.44 lakhs</t>
  </si>
  <si>
    <t>mca</t>
  </si>
  <si>
    <t>db</t>
  </si>
  <si>
    <t>5500/- on bua</t>
  </si>
  <si>
    <t>06.01.23</t>
  </si>
  <si>
    <t>24.02.23</t>
  </si>
  <si>
    <t>09.05.22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</si>
</sst>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612798</xdr:colOff>
      <xdr:row>17</xdr:row>
      <xdr:rowOff>171449</xdr:rowOff>
    </xdr:from>
    <xdr:to>
      <xdr:col>27</xdr:col>
      <xdr:colOff>439397</xdr:colOff>
      <xdr:row>50</xdr:row>
      <xdr:rowOff>1104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28DA72F-5321-4D3B-8446-F19F2CDC1A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280548" y="3981449"/>
          <a:ext cx="6903674" cy="611615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18</xdr:col>
      <xdr:colOff>334868</xdr:colOff>
      <xdr:row>49</xdr:row>
      <xdr:rowOff>86976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7382C27-E0BF-4489-BE98-A32B85E685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0698068" cy="896427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30</xdr:col>
      <xdr:colOff>607314</xdr:colOff>
      <xdr:row>59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8F0EF23-A831-431D-9D67-5501ED23DA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54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F13CCF6-7205-4929-A966-BF91DED797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48773E9-46EB-4061-B65A-7EAF1CF977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19</xdr:col>
      <xdr:colOff>163564</xdr:colOff>
      <xdr:row>50</xdr:row>
      <xdr:rowOff>1143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12626BA-BCAC-4093-A6A0-96E22CB5C5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1745964" cy="819264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25</xdr:col>
      <xdr:colOff>87354</xdr:colOff>
      <xdr:row>42</xdr:row>
      <xdr:rowOff>10643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69F8565-1A7D-4ABA-9E7D-E87F2EA5B9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1669754" cy="801164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24</xdr:col>
      <xdr:colOff>230589</xdr:colOff>
      <xdr:row>32</xdr:row>
      <xdr:rowOff>38930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47514C8-BCB1-4C52-8FC1-F8915546CC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4251389" cy="594443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24</xdr:col>
      <xdr:colOff>163905</xdr:colOff>
      <xdr:row>38</xdr:row>
      <xdr:rowOff>143879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D40A204-0661-4072-A23B-208FB72E91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4184705" cy="71923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S9" sqref="S9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6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8" t="s">
        <v>1</v>
      </c>
      <c r="F1" s="8" t="s">
        <v>8</v>
      </c>
      <c r="G1" s="8" t="s">
        <v>11</v>
      </c>
      <c r="H1" s="8" t="s">
        <v>12</v>
      </c>
      <c r="I1" s="8" t="s">
        <v>2</v>
      </c>
      <c r="J1" s="8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527.27272727272725</v>
      </c>
      <c r="C2" s="4">
        <f>B2*1.1</f>
        <v>580</v>
      </c>
      <c r="D2" s="4">
        <f t="shared" ref="D2:D13" si="2">C2*1.2</f>
        <v>696</v>
      </c>
      <c r="E2" s="15">
        <f t="shared" ref="E2:E13" si="3">R2</f>
        <v>4400000</v>
      </c>
      <c r="F2" s="9">
        <f t="shared" ref="F2:F13" si="4">ROUND((E2/B2),0)</f>
        <v>8345</v>
      </c>
      <c r="G2" s="9">
        <f t="shared" ref="G2:G13" si="5">ROUND((E2/C2),0)</f>
        <v>7586</v>
      </c>
      <c r="H2" s="9">
        <f t="shared" ref="H2:H13" si="6">ROUND((E2/D2),0)</f>
        <v>6322</v>
      </c>
      <c r="I2" s="9" t="e">
        <f>#REF!</f>
        <v>#REF!</v>
      </c>
      <c r="J2" s="9">
        <f t="shared" ref="J2:J13" si="7">S2</f>
        <v>0</v>
      </c>
      <c r="O2">
        <v>0</v>
      </c>
      <c r="P2">
        <v>580</v>
      </c>
      <c r="Q2">
        <f>P2/1.1</f>
        <v>527.27272727272725</v>
      </c>
      <c r="R2" s="2">
        <v>4400000</v>
      </c>
      <c r="S2" s="7"/>
      <c r="T2" s="7"/>
    </row>
    <row r="3" spans="1:20" x14ac:dyDescent="0.25">
      <c r="A3" s="4">
        <f t="shared" si="0"/>
        <v>0</v>
      </c>
      <c r="B3" s="4">
        <f t="shared" si="1"/>
        <v>705</v>
      </c>
      <c r="C3" s="4">
        <f t="shared" ref="C3:C15" si="8">B3*1.1</f>
        <v>775.50000000000011</v>
      </c>
      <c r="D3" s="4">
        <f t="shared" si="2"/>
        <v>930.60000000000014</v>
      </c>
      <c r="E3" s="15">
        <f t="shared" si="3"/>
        <v>3300000</v>
      </c>
      <c r="F3" s="14">
        <f t="shared" si="4"/>
        <v>4681</v>
      </c>
      <c r="G3" s="9">
        <f t="shared" si="5"/>
        <v>4255</v>
      </c>
      <c r="H3" s="9">
        <f t="shared" si="6"/>
        <v>3546</v>
      </c>
      <c r="I3" s="9" t="e">
        <f>#REF!</f>
        <v>#REF!</v>
      </c>
      <c r="J3" s="9" t="str">
        <f t="shared" si="7"/>
        <v>06.01.23</v>
      </c>
      <c r="O3">
        <v>0</v>
      </c>
      <c r="P3">
        <f t="shared" ref="P3:P12" si="9">O3/1.2</f>
        <v>0</v>
      </c>
      <c r="Q3">
        <v>705</v>
      </c>
      <c r="R3" s="2">
        <v>3300000</v>
      </c>
      <c r="S3" s="7" t="s">
        <v>27</v>
      </c>
      <c r="T3" s="7"/>
    </row>
    <row r="4" spans="1:20" x14ac:dyDescent="0.25">
      <c r="A4" s="4">
        <f t="shared" si="0"/>
        <v>0</v>
      </c>
      <c r="B4" s="4">
        <f t="shared" si="1"/>
        <v>705</v>
      </c>
      <c r="C4" s="4">
        <f t="shared" si="8"/>
        <v>775.50000000000011</v>
      </c>
      <c r="D4" s="4">
        <f t="shared" si="2"/>
        <v>930.60000000000014</v>
      </c>
      <c r="E4" s="15">
        <f t="shared" si="3"/>
        <v>3230000</v>
      </c>
      <c r="F4" s="9">
        <f t="shared" si="4"/>
        <v>4582</v>
      </c>
      <c r="G4" s="9">
        <f t="shared" si="5"/>
        <v>4165</v>
      </c>
      <c r="H4" s="9">
        <f t="shared" si="6"/>
        <v>3471</v>
      </c>
      <c r="I4" s="9" t="e">
        <f>#REF!</f>
        <v>#REF!</v>
      </c>
      <c r="J4" s="9" t="str">
        <f t="shared" si="7"/>
        <v>24.02.23</v>
      </c>
      <c r="O4">
        <v>0</v>
      </c>
      <c r="P4">
        <f t="shared" si="9"/>
        <v>0</v>
      </c>
      <c r="Q4">
        <v>705</v>
      </c>
      <c r="R4" s="2">
        <v>3230000</v>
      </c>
      <c r="S4" s="7" t="s">
        <v>28</v>
      </c>
      <c r="T4" s="7"/>
    </row>
    <row r="5" spans="1:20" x14ac:dyDescent="0.25">
      <c r="A5" s="4">
        <f t="shared" si="0"/>
        <v>0</v>
      </c>
      <c r="B5" s="4">
        <f t="shared" si="1"/>
        <v>705</v>
      </c>
      <c r="C5" s="4">
        <f t="shared" si="8"/>
        <v>775.50000000000011</v>
      </c>
      <c r="D5" s="4">
        <f t="shared" si="2"/>
        <v>930.60000000000014</v>
      </c>
      <c r="E5" s="15">
        <f t="shared" si="3"/>
        <v>3000000</v>
      </c>
      <c r="F5" s="9">
        <f t="shared" si="4"/>
        <v>4255</v>
      </c>
      <c r="G5" s="9">
        <f t="shared" si="5"/>
        <v>3868</v>
      </c>
      <c r="H5" s="9">
        <f t="shared" si="6"/>
        <v>3224</v>
      </c>
      <c r="I5" s="9" t="e">
        <f>#REF!</f>
        <v>#REF!</v>
      </c>
      <c r="J5" s="9" t="str">
        <f t="shared" si="7"/>
        <v>09.05.22</v>
      </c>
      <c r="O5">
        <v>0</v>
      </c>
      <c r="P5">
        <f t="shared" si="9"/>
        <v>0</v>
      </c>
      <c r="Q5">
        <v>705</v>
      </c>
      <c r="R5" s="2">
        <v>3000000</v>
      </c>
      <c r="S5" s="7" t="s">
        <v>29</v>
      </c>
      <c r="T5" s="7"/>
    </row>
    <row r="6" spans="1:20" x14ac:dyDescent="0.25">
      <c r="A6" s="4">
        <f t="shared" si="0"/>
        <v>0</v>
      </c>
      <c r="B6" s="4">
        <f t="shared" si="1"/>
        <v>500</v>
      </c>
      <c r="C6" s="4">
        <f t="shared" si="8"/>
        <v>550</v>
      </c>
      <c r="D6" s="4">
        <f t="shared" si="2"/>
        <v>660</v>
      </c>
      <c r="E6" s="15">
        <f t="shared" si="3"/>
        <v>2500000</v>
      </c>
      <c r="F6" s="14">
        <f t="shared" si="4"/>
        <v>5000</v>
      </c>
      <c r="G6" s="9">
        <f t="shared" si="5"/>
        <v>4545</v>
      </c>
      <c r="H6" s="9">
        <f t="shared" si="6"/>
        <v>3788</v>
      </c>
      <c r="I6" s="9" t="e">
        <f>#REF!</f>
        <v>#REF!</v>
      </c>
      <c r="J6" s="9">
        <f t="shared" si="7"/>
        <v>0</v>
      </c>
      <c r="O6">
        <v>0</v>
      </c>
      <c r="P6">
        <f t="shared" si="9"/>
        <v>0</v>
      </c>
      <c r="Q6">
        <v>500</v>
      </c>
      <c r="R6" s="2">
        <v>2500000</v>
      </c>
      <c r="S6" s="7"/>
      <c r="T6" s="7"/>
    </row>
    <row r="7" spans="1:20" x14ac:dyDescent="0.25">
      <c r="A7" s="4">
        <f t="shared" si="0"/>
        <v>0</v>
      </c>
      <c r="B7" s="4">
        <f t="shared" si="1"/>
        <v>422</v>
      </c>
      <c r="C7" s="4">
        <f t="shared" si="8"/>
        <v>464.20000000000005</v>
      </c>
      <c r="D7" s="4">
        <f t="shared" si="2"/>
        <v>557.04000000000008</v>
      </c>
      <c r="E7" s="15">
        <f t="shared" si="3"/>
        <v>2300000</v>
      </c>
      <c r="F7" s="14">
        <f t="shared" si="4"/>
        <v>5450</v>
      </c>
      <c r="G7" s="9">
        <f t="shared" si="5"/>
        <v>4955</v>
      </c>
      <c r="H7" s="9">
        <f t="shared" si="6"/>
        <v>4129</v>
      </c>
      <c r="I7" s="9" t="e">
        <f>#REF!</f>
        <v>#REF!</v>
      </c>
      <c r="J7" s="9">
        <f t="shared" si="7"/>
        <v>0</v>
      </c>
      <c r="O7">
        <v>0</v>
      </c>
      <c r="P7">
        <f t="shared" si="9"/>
        <v>0</v>
      </c>
      <c r="Q7">
        <v>422</v>
      </c>
      <c r="R7" s="2">
        <v>2300000</v>
      </c>
      <c r="S7" s="7"/>
      <c r="T7" s="7"/>
    </row>
    <row r="8" spans="1:20" x14ac:dyDescent="0.25">
      <c r="A8" s="4">
        <f t="shared" si="0"/>
        <v>0</v>
      </c>
      <c r="B8" s="4">
        <f t="shared" si="1"/>
        <v>440</v>
      </c>
      <c r="C8" s="4">
        <f t="shared" si="8"/>
        <v>484.00000000000006</v>
      </c>
      <c r="D8" s="4">
        <f t="shared" si="2"/>
        <v>580.80000000000007</v>
      </c>
      <c r="E8" s="15">
        <f t="shared" si="3"/>
        <v>2500000</v>
      </c>
      <c r="F8" s="14">
        <f t="shared" si="4"/>
        <v>5682</v>
      </c>
      <c r="G8" s="9">
        <f t="shared" si="5"/>
        <v>5165</v>
      </c>
      <c r="H8" s="9">
        <f t="shared" si="6"/>
        <v>4304</v>
      </c>
      <c r="I8" s="9" t="e">
        <f>#REF!</f>
        <v>#REF!</v>
      </c>
      <c r="J8" s="9">
        <f t="shared" si="7"/>
        <v>0</v>
      </c>
      <c r="O8">
        <v>0</v>
      </c>
      <c r="P8">
        <f t="shared" si="9"/>
        <v>0</v>
      </c>
      <c r="Q8">
        <v>440</v>
      </c>
      <c r="R8" s="2">
        <v>2500000</v>
      </c>
      <c r="S8" s="7"/>
      <c r="T8" s="7"/>
    </row>
    <row r="9" spans="1:20" x14ac:dyDescent="0.25">
      <c r="A9" s="4">
        <f t="shared" si="0"/>
        <v>0</v>
      </c>
      <c r="B9" s="4">
        <f t="shared" si="1"/>
        <v>343</v>
      </c>
      <c r="C9" s="4">
        <f t="shared" si="8"/>
        <v>377.3</v>
      </c>
      <c r="D9" s="4">
        <f t="shared" si="2"/>
        <v>452.76</v>
      </c>
      <c r="E9" s="15">
        <f t="shared" si="3"/>
        <v>2200000</v>
      </c>
      <c r="F9" s="9">
        <f t="shared" si="4"/>
        <v>6414</v>
      </c>
      <c r="G9" s="9">
        <f t="shared" si="5"/>
        <v>5831</v>
      </c>
      <c r="H9" s="9">
        <f t="shared" si="6"/>
        <v>4859</v>
      </c>
      <c r="I9" s="9" t="e">
        <f>#REF!</f>
        <v>#REF!</v>
      </c>
      <c r="J9" s="9">
        <f t="shared" si="7"/>
        <v>0</v>
      </c>
      <c r="O9">
        <v>0</v>
      </c>
      <c r="P9">
        <f t="shared" si="9"/>
        <v>0</v>
      </c>
      <c r="Q9">
        <v>343</v>
      </c>
      <c r="R9" s="2">
        <v>2200000</v>
      </c>
      <c r="S9" s="7"/>
      <c r="T9" s="7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8"/>
        <v>0</v>
      </c>
      <c r="D10" s="4">
        <f t="shared" si="2"/>
        <v>0</v>
      </c>
      <c r="E10" s="1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9" t="e">
        <f>#REF!</f>
        <v>#REF!</v>
      </c>
      <c r="J10" s="9">
        <f t="shared" si="7"/>
        <v>0</v>
      </c>
      <c r="O10">
        <v>0</v>
      </c>
      <c r="P10">
        <f t="shared" si="9"/>
        <v>0</v>
      </c>
      <c r="Q10">
        <f t="shared" ref="Q9:Q12" si="10">P10/1.2</f>
        <v>0</v>
      </c>
      <c r="R10" s="2">
        <v>0</v>
      </c>
      <c r="S10" s="7"/>
      <c r="T10" s="7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8"/>
        <v>0</v>
      </c>
      <c r="D11" s="4">
        <f t="shared" si="2"/>
        <v>0</v>
      </c>
      <c r="E11" s="1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9" t="e">
        <f>#REF!</f>
        <v>#REF!</v>
      </c>
      <c r="J11" s="9">
        <f t="shared" si="7"/>
        <v>0</v>
      </c>
      <c r="O11">
        <v>0</v>
      </c>
      <c r="P11">
        <f t="shared" si="9"/>
        <v>0</v>
      </c>
      <c r="Q11">
        <f t="shared" si="10"/>
        <v>0</v>
      </c>
      <c r="R11" s="2">
        <v>0</v>
      </c>
      <c r="S11" s="7"/>
      <c r="T11" s="7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8"/>
        <v>0</v>
      </c>
      <c r="D12" s="4">
        <f t="shared" si="2"/>
        <v>0</v>
      </c>
      <c r="E12" s="1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9" t="e">
        <f>#REF!</f>
        <v>#REF!</v>
      </c>
      <c r="J12" s="9">
        <f t="shared" si="7"/>
        <v>0</v>
      </c>
      <c r="O12">
        <v>0</v>
      </c>
      <c r="P12">
        <f t="shared" si="9"/>
        <v>0</v>
      </c>
      <c r="Q12">
        <f t="shared" si="10"/>
        <v>0</v>
      </c>
      <c r="R12" s="2">
        <v>0</v>
      </c>
      <c r="S12" s="7"/>
      <c r="T12" s="7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8"/>
        <v>0</v>
      </c>
      <c r="D13" s="4">
        <f t="shared" si="2"/>
        <v>0</v>
      </c>
      <c r="E13" s="15">
        <f t="shared" si="3"/>
        <v>0</v>
      </c>
      <c r="F13" s="9" t="e">
        <f t="shared" si="4"/>
        <v>#DIV/0!</v>
      </c>
      <c r="G13" s="9" t="e">
        <f t="shared" si="5"/>
        <v>#DIV/0!</v>
      </c>
      <c r="H13" s="9" t="e">
        <f t="shared" si="6"/>
        <v>#DIV/0!</v>
      </c>
      <c r="I13" s="9" t="e">
        <f>#REF!</f>
        <v>#REF!</v>
      </c>
      <c r="J13" s="9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7"/>
      <c r="T13" s="7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8"/>
        <v>0</v>
      </c>
      <c r="D14" s="4">
        <f t="shared" ref="D14:D15" si="13">C14*1.2</f>
        <v>0</v>
      </c>
      <c r="E14" s="15">
        <f t="shared" ref="E14:E15" si="14">R14</f>
        <v>0</v>
      </c>
      <c r="F14" s="9" t="e">
        <f t="shared" ref="F14:F15" si="15">ROUND((E14/B14),0)</f>
        <v>#DIV/0!</v>
      </c>
      <c r="G14" s="9" t="e">
        <f t="shared" ref="G14:G15" si="16">ROUND((E14/C14),0)</f>
        <v>#DIV/0!</v>
      </c>
      <c r="H14" s="9" t="e">
        <f t="shared" ref="H14:H15" si="17">ROUND((E14/D14),0)</f>
        <v>#DIV/0!</v>
      </c>
      <c r="I14" s="9" t="e">
        <f>#REF!</f>
        <v>#REF!</v>
      </c>
      <c r="J14" s="9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7"/>
      <c r="T14" s="7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8"/>
        <v>0</v>
      </c>
      <c r="D15" s="4">
        <f t="shared" si="13"/>
        <v>0</v>
      </c>
      <c r="E15" s="15">
        <f t="shared" si="14"/>
        <v>0</v>
      </c>
      <c r="F15" s="9" t="e">
        <f t="shared" si="15"/>
        <v>#DIV/0!</v>
      </c>
      <c r="G15" s="9" t="e">
        <f t="shared" si="16"/>
        <v>#DIV/0!</v>
      </c>
      <c r="H15" s="9" t="e">
        <f t="shared" si="17"/>
        <v>#DIV/0!</v>
      </c>
      <c r="I15" s="9" t="e">
        <f>#REF!</f>
        <v>#REF!</v>
      </c>
      <c r="J15" s="9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7"/>
      <c r="T15" s="7"/>
    </row>
    <row r="16" spans="1:20" x14ac:dyDescent="0.25">
      <c r="E16" s="7"/>
      <c r="F16" s="7"/>
      <c r="G16" s="7"/>
      <c r="H16" s="7"/>
      <c r="I16" s="7"/>
      <c r="J16" s="7"/>
    </row>
    <row r="17" spans="5:24" x14ac:dyDescent="0.25">
      <c r="E17" s="7"/>
      <c r="F17" s="7"/>
      <c r="G17" s="7" t="s">
        <v>13</v>
      </c>
      <c r="H17" s="7"/>
      <c r="I17" s="7"/>
      <c r="J17" s="7"/>
    </row>
    <row r="19" spans="5:24" x14ac:dyDescent="0.25">
      <c r="G19" t="s">
        <v>14</v>
      </c>
      <c r="H19">
        <v>469</v>
      </c>
      <c r="I19">
        <v>468.87</v>
      </c>
      <c r="J19">
        <f>I19/10.764</f>
        <v>43.559085841694539</v>
      </c>
    </row>
    <row r="20" spans="5:24" x14ac:dyDescent="0.25">
      <c r="G20" t="s">
        <v>15</v>
      </c>
      <c r="H20">
        <v>27</v>
      </c>
      <c r="I20">
        <v>26.58</v>
      </c>
      <c r="N20" t="s">
        <v>24</v>
      </c>
      <c r="O20">
        <v>456</v>
      </c>
    </row>
    <row r="21" spans="5:24" x14ac:dyDescent="0.25">
      <c r="E21">
        <f>H21*1.1</f>
        <v>545.6</v>
      </c>
      <c r="H21">
        <f>H20+H19</f>
        <v>496</v>
      </c>
      <c r="N21" t="s">
        <v>15</v>
      </c>
      <c r="O21">
        <v>19</v>
      </c>
    </row>
    <row r="22" spans="5:24" x14ac:dyDescent="0.25">
      <c r="E22">
        <v>5500</v>
      </c>
      <c r="G22" s="5" t="s">
        <v>16</v>
      </c>
      <c r="H22" s="5">
        <v>5700</v>
      </c>
      <c r="N22" t="s">
        <v>25</v>
      </c>
      <c r="O22">
        <v>14</v>
      </c>
    </row>
    <row r="23" spans="5:24" x14ac:dyDescent="0.25">
      <c r="E23">
        <f>E22*E21</f>
        <v>3000800</v>
      </c>
      <c r="G23" t="s">
        <v>17</v>
      </c>
      <c r="H23">
        <f>H22*H21</f>
        <v>2827200</v>
      </c>
      <c r="O23">
        <f>SUM(O20:O22)</f>
        <v>489</v>
      </c>
    </row>
    <row r="24" spans="5:24" x14ac:dyDescent="0.25">
      <c r="E24">
        <f>E23/H21</f>
        <v>6050</v>
      </c>
      <c r="P24" s="10"/>
      <c r="Q24" s="10"/>
      <c r="R24" s="12"/>
      <c r="T24" s="10"/>
      <c r="U24" s="10"/>
      <c r="V24" s="10"/>
      <c r="W24" s="10"/>
      <c r="X24" s="10"/>
    </row>
    <row r="25" spans="5:24" x14ac:dyDescent="0.25">
      <c r="P25" s="10"/>
      <c r="Q25" s="13"/>
      <c r="R25" s="13"/>
      <c r="T25" s="13"/>
      <c r="U25" s="13"/>
      <c r="V25" s="10"/>
      <c r="W25" s="10"/>
      <c r="X25" s="10"/>
    </row>
    <row r="26" spans="5:24" x14ac:dyDescent="0.25">
      <c r="P26" s="10"/>
      <c r="Q26" s="10"/>
      <c r="R26" s="10"/>
      <c r="T26" s="10"/>
      <c r="U26" s="10"/>
      <c r="V26" s="10"/>
      <c r="W26" s="10"/>
      <c r="X26" s="10"/>
    </row>
    <row r="27" spans="5:24" x14ac:dyDescent="0.25">
      <c r="G27" t="s">
        <v>18</v>
      </c>
      <c r="I27" t="s">
        <v>23</v>
      </c>
      <c r="P27" s="10"/>
      <c r="Q27" s="10"/>
      <c r="R27" s="10"/>
      <c r="T27" s="10"/>
      <c r="U27" s="10"/>
      <c r="V27" s="10"/>
      <c r="W27" s="10"/>
      <c r="X27" s="10"/>
    </row>
    <row r="28" spans="5:24" x14ac:dyDescent="0.25">
      <c r="G28" t="s">
        <v>19</v>
      </c>
      <c r="H28">
        <v>2644500</v>
      </c>
      <c r="I28" t="s">
        <v>26</v>
      </c>
      <c r="P28" s="10"/>
      <c r="Q28" s="10"/>
      <c r="R28" s="11"/>
      <c r="T28" s="11"/>
      <c r="U28" s="11"/>
      <c r="V28" s="10"/>
      <c r="W28" s="10"/>
      <c r="X28" s="10"/>
    </row>
    <row r="29" spans="5:24" x14ac:dyDescent="0.25">
      <c r="G29" t="s">
        <v>20</v>
      </c>
      <c r="H29">
        <v>158700</v>
      </c>
      <c r="P29" s="10"/>
      <c r="Q29" s="10"/>
      <c r="R29" s="10"/>
      <c r="T29" s="10"/>
      <c r="U29" s="10"/>
      <c r="V29" s="10"/>
      <c r="W29" s="10"/>
      <c r="X29" s="10"/>
    </row>
    <row r="30" spans="5:24" x14ac:dyDescent="0.25">
      <c r="G30" t="s">
        <v>21</v>
      </c>
      <c r="H30">
        <v>26500</v>
      </c>
      <c r="P30" s="10"/>
      <c r="Q30" s="10"/>
      <c r="R30" s="10"/>
      <c r="T30" s="10"/>
      <c r="U30" s="10"/>
      <c r="V30" s="10"/>
      <c r="W30" s="10"/>
      <c r="X30" s="10"/>
    </row>
    <row r="31" spans="5:24" x14ac:dyDescent="0.25">
      <c r="G31" t="s">
        <v>22</v>
      </c>
      <c r="H31">
        <f>SUM(H28:H30)</f>
        <v>2829700</v>
      </c>
      <c r="P31" s="10"/>
      <c r="Q31" s="10"/>
      <c r="R31" s="10"/>
      <c r="T31" s="10"/>
      <c r="U31" s="10"/>
      <c r="V31" s="10"/>
      <c r="W31" s="10"/>
      <c r="X31" s="10"/>
    </row>
    <row r="32" spans="5:24" x14ac:dyDescent="0.25">
      <c r="P32" s="10"/>
      <c r="Q32" s="10"/>
      <c r="R32" s="10"/>
      <c r="S32" s="5"/>
      <c r="T32" s="10"/>
      <c r="U32" s="10"/>
      <c r="V32" s="10"/>
      <c r="W32" s="10"/>
      <c r="X32" s="10"/>
    </row>
    <row r="33" spans="16:24" x14ac:dyDescent="0.25">
      <c r="P33" s="10"/>
      <c r="Q33" s="10"/>
      <c r="R33" s="10"/>
      <c r="S33" s="5"/>
      <c r="T33" s="10"/>
      <c r="U33" s="10"/>
      <c r="V33" s="10"/>
      <c r="W33" s="10"/>
      <c r="X33" s="10"/>
    </row>
    <row r="34" spans="16:24" x14ac:dyDescent="0.25">
      <c r="Q34" s="10"/>
      <c r="R34" s="10"/>
    </row>
    <row r="35" spans="16:24" x14ac:dyDescent="0.25">
      <c r="Q35" s="10"/>
      <c r="R35" s="10"/>
      <c r="T35" s="5"/>
    </row>
    <row r="36" spans="16:24" x14ac:dyDescent="0.25">
      <c r="P36" s="10"/>
      <c r="Q36" s="10"/>
      <c r="R36" s="10"/>
      <c r="S36" s="5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topLeftCell="A10"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5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7" zoomScale="85" zoomScaleNormal="85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5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5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2024-01-11T10:12:32Z</dcterms:modified>
</cp:coreProperties>
</file>