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4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B5" s="1"/>
  <c r="J5"/>
  <c r="I5"/>
  <c r="E5"/>
  <c r="A5"/>
  <c r="Q4"/>
  <c r="B4" s="1"/>
  <c r="J4"/>
  <c r="I4"/>
  <c r="E4"/>
  <c r="A4"/>
  <c r="P3"/>
  <c r="B3" s="1"/>
  <c r="J3"/>
  <c r="I3"/>
  <c r="E3"/>
  <c r="A3"/>
  <c r="Q2"/>
  <c r="B2" s="1"/>
  <c r="J2"/>
  <c r="I2"/>
  <c r="E2"/>
  <c r="A2"/>
  <c r="E15" i="25"/>
  <c r="E16" i="38"/>
  <c r="P19" i="4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C4" l="1"/>
  <c r="D4" s="1"/>
  <c r="H4" s="1"/>
  <c r="F4"/>
  <c r="C8"/>
  <c r="D8" s="1"/>
  <c r="F8"/>
  <c r="C12"/>
  <c r="D12" s="1"/>
  <c r="F12"/>
  <c r="C3"/>
  <c r="D3" s="1"/>
  <c r="F3"/>
  <c r="C7"/>
  <c r="D7" s="1"/>
  <c r="F7"/>
  <c r="C11"/>
  <c r="D11" s="1"/>
  <c r="F11"/>
  <c r="C15"/>
  <c r="D15" s="1"/>
  <c r="F15"/>
  <c r="C2"/>
  <c r="D2" s="1"/>
  <c r="F2"/>
  <c r="C6"/>
  <c r="D6" s="1"/>
  <c r="H6" s="1"/>
  <c r="F6"/>
  <c r="C10"/>
  <c r="D10" s="1"/>
  <c r="F10"/>
  <c r="C14"/>
  <c r="D14" s="1"/>
  <c r="H14" s="1"/>
  <c r="F14"/>
  <c r="C5"/>
  <c r="D5" s="1"/>
  <c r="F5"/>
  <c r="C9"/>
  <c r="D9" s="1"/>
  <c r="H9" s="1"/>
  <c r="F9"/>
  <c r="C13"/>
  <c r="D13" s="1"/>
  <c r="F13"/>
  <c r="G3"/>
  <c r="G11"/>
  <c r="G2"/>
  <c r="G6"/>
  <c r="G10"/>
  <c r="G5"/>
  <c r="G9"/>
  <c r="G13"/>
  <c r="G8"/>
  <c r="G12"/>
  <c r="H2"/>
  <c r="H3"/>
  <c r="H5"/>
  <c r="H7"/>
  <c r="H8"/>
  <c r="H10"/>
  <c r="H11"/>
  <c r="H12"/>
  <c r="H13"/>
  <c r="H15"/>
  <c r="G16"/>
  <c r="D16"/>
  <c r="G19"/>
  <c r="D19"/>
  <c r="F18"/>
  <c r="G18"/>
  <c r="D18"/>
  <c r="G17"/>
  <c r="D17"/>
  <c r="F16"/>
  <c r="H16"/>
  <c r="H17"/>
  <c r="H18"/>
  <c r="H19"/>
  <c r="G15" l="1"/>
  <c r="G7"/>
  <c r="G4"/>
  <c r="G14"/>
  <c r="E12" i="38"/>
  <c r="E10"/>
  <c r="E11"/>
  <c r="E15"/>
  <c r="E6"/>
  <c r="E7"/>
  <c r="E8"/>
  <c r="E9"/>
  <c r="E5"/>
  <c r="E1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F23" s="1"/>
  <c r="C25" l="1"/>
  <c r="C21"/>
</calcChain>
</file>

<file path=xl/sharedStrings.xml><?xml version="1.0" encoding="utf-8"?>
<sst xmlns="http://schemas.openxmlformats.org/spreadsheetml/2006/main" count="143" uniqueCount="109">
  <si>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</si>
  <si>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</si>
  <si>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</si>
  <si>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</si>
  <si>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</si>
  <si>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</si>
  <si>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</si>
  <si>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</si>
  <si>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</si>
  <si>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</si>
  <si>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</si>
  <si>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</si>
  <si>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</si>
  <si>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</si>
  <si>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</si>
  <si>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</si>
  <si>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</si>
  <si>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</si>
  <si>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</si>
  <si>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</si>
  <si>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</si>
  <si>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</si>
  <si>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</si>
  <si>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</si>
  <si>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</si>
  <si>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</si>
  <si>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</si>
  <si>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</si>
  <si>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</si>
  <si>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</si>
  <si>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</si>
  <si>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</si>
  <si>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</si>
  <si>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</si>
  <si>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</si>
  <si>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</si>
  <si>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</si>
  <si>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</si>
  <si>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</si>
  <si>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</si>
  <si>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</si>
  <si>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</si>
  <si>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</si>
  <si>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</si>
  <si>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</si>
  <si>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</si>
  <si>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</si>
  <si>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</si>
  <si>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</si>
  <si>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</si>
  <si>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</si>
  <si>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</si>
  <si>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</si>
  <si>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</si>
  <si>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</si>
  <si>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</si>
  <si>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</si>
  <si>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</si>
  <si>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</si>
  <si>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</si>
  <si>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</si>
  <si>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</si>
  <si>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</si>
  <si>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</si>
  <si>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</si>
  <si>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</si>
  <si>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</si>
  <si>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</si>
  <si>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</si>
  <si>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</si>
  <si>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</si>
  <si>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</si>
  <si>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</si>
  <si>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</si>
  <si>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</si>
  <si>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</si>
  <si>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</si>
  <si>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</si>
  <si>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</si>
  <si>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</si>
  <si>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</si>
  <si>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</si>
  <si>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</si>
  <si>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</si>
  <si>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</si>
  <si>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</si>
  <si>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</si>
  <si>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</si>
  <si>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</si>
  <si>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</si>
  <si>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</si>
  <si>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</si>
  <si>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</si>
  <si>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</si>
  <si>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</si>
  <si>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</si>
  <si>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</si>
  <si>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</si>
  <si>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BA</t>
  </si>
  <si>
    <t>rate on BA</t>
  </si>
  <si>
    <t>Passage</t>
  </si>
  <si>
    <t>Hal</t>
  </si>
  <si>
    <t>Ki</t>
  </si>
  <si>
    <t>bath</t>
  </si>
  <si>
    <t>bed</t>
  </si>
  <si>
    <t>Balc</t>
  </si>
  <si>
    <t>Wc</t>
  </si>
  <si>
    <t>Cub</t>
  </si>
  <si>
    <t>Cub 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</si>
</sst>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1" fontId="0" fillId="0" borderId="0" xfId="0" applyNumberFormat="1"/>
    <xf numFmtId="1" fontId="0" fillId="2" borderId="0" xfId="0" applyNumberFormat="1" applyFill="1"/>
    <xf numFmtId="1" fontId="5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76200</xdr:rowOff>
    </xdr:from>
    <xdr:to>
      <xdr:col>10</xdr:col>
      <xdr:colOff>57150</xdr:colOff>
      <xdr:row>21</xdr:row>
      <xdr:rowOff>114300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457200"/>
          <a:ext cx="572452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0</xdr:rowOff>
    </xdr:from>
    <xdr:to>
      <xdr:col>9</xdr:col>
      <xdr:colOff>485775</xdr:colOff>
      <xdr:row>27</xdr:row>
      <xdr:rowOff>161925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333500"/>
          <a:ext cx="5734050" cy="3971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491939</xdr:colOff>
      <xdr:row>2</xdr:row>
      <xdr:rowOff>59951</xdr:rowOff>
    </xdr:from>
    <xdr:to>
      <xdr:col>10</xdr:col>
      <xdr:colOff>124947</xdr:colOff>
      <xdr:row>23</xdr:row>
      <xdr:rowOff>12326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939" y="440951"/>
          <a:ext cx="5684184" cy="3952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2597</xdr:colOff>
      <xdr:row>6</xdr:row>
      <xdr:rowOff>102177</xdr:rowOff>
    </xdr:from>
    <xdr:to>
      <xdr:col>11</xdr:col>
      <xdr:colOff>250248</xdr:colOff>
      <xdr:row>28</xdr:row>
      <xdr:rowOff>140277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4870" y="1245177"/>
          <a:ext cx="5702878" cy="4229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38535</v>
      </c>
      <c r="F2" s="49"/>
      <c r="G2" s="123" t="s">
        <v>76</v>
      </c>
      <c r="H2" s="124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36500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36500</v>
      </c>
      <c r="D5" s="34" t="s">
        <v>61</v>
      </c>
      <c r="E5" s="35">
        <f>ROUND(C5/10.764,0)</f>
        <v>3391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12300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24200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24200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36500</v>
      </c>
      <c r="D10" s="34" t="s">
        <v>61</v>
      </c>
      <c r="E10" s="35">
        <f>ROUND(C10/10.764,0)</f>
        <v>3391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2023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2019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4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56</v>
      </c>
      <c r="D15" s="49"/>
      <c r="E15" s="49">
        <f>C17*2000</f>
        <v>1648000</v>
      </c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/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824</v>
      </c>
      <c r="D17" s="31">
        <f>E10*C17</f>
        <v>2794184</v>
      </c>
      <c r="E17" s="49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/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5" workbookViewId="0">
      <selection activeCell="C25" sqref="C2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5900</v>
      </c>
      <c r="D3" s="103" t="s">
        <v>99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3900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0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60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0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2000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3900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5900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98</v>
      </c>
      <c r="B18" s="113"/>
      <c r="C18" s="114">
        <v>687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4053300</v>
      </c>
      <c r="D19" s="98" t="s">
        <v>68</v>
      </c>
      <c r="E19" s="92"/>
      <c r="F19" s="98" t="s">
        <v>68</v>
      </c>
      <c r="G19" s="51"/>
      <c r="H19" s="38"/>
    </row>
    <row r="20" spans="1:8" ht="16.5">
      <c r="A20" s="99"/>
      <c r="B20" s="16"/>
      <c r="C20" s="92">
        <f>C19*95%</f>
        <v>3850635</v>
      </c>
      <c r="D20" s="98" t="s">
        <v>24</v>
      </c>
      <c r="E20" s="93"/>
      <c r="F20" s="98" t="s">
        <v>24</v>
      </c>
      <c r="G20" s="51"/>
    </row>
    <row r="21" spans="1:8" ht="16.5">
      <c r="A21" s="99"/>
      <c r="B21" s="16"/>
      <c r="C21" s="92">
        <f>C19*80%</f>
        <v>3242640</v>
      </c>
      <c r="D21" s="98" t="s">
        <v>25</v>
      </c>
      <c r="E21" s="93"/>
      <c r="F21" s="98" t="s">
        <v>25</v>
      </c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1374000</v>
      </c>
      <c r="D23" s="118">
        <f>D4*D18</f>
        <v>0</v>
      </c>
      <c r="E23" s="16"/>
      <c r="F23" s="112">
        <f>C20*8</f>
        <v>30805080</v>
      </c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8444.375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H10" sqref="H10"/>
    </sheetView>
  </sheetViews>
  <sheetFormatPr defaultRowHeight="15"/>
  <sheetData>
    <row r="2" spans="2:5" ht="18.75">
      <c r="B2" s="91" t="s">
        <v>97</v>
      </c>
      <c r="C2" s="7"/>
    </row>
    <row r="5" spans="2:5">
      <c r="B5" s="49" t="s">
        <v>101</v>
      </c>
      <c r="C5">
        <v>15.2</v>
      </c>
      <c r="D5">
        <v>9.6999999999999993</v>
      </c>
      <c r="E5">
        <f>C5*D5</f>
        <v>147.43999999999997</v>
      </c>
    </row>
    <row r="6" spans="2:5">
      <c r="B6" s="49" t="s">
        <v>102</v>
      </c>
      <c r="C6">
        <v>9.8000000000000007</v>
      </c>
      <c r="D6">
        <v>9.6</v>
      </c>
      <c r="E6" s="49">
        <f t="shared" ref="E6:E9" si="0">C6*D6</f>
        <v>94.08</v>
      </c>
    </row>
    <row r="7" spans="2:5">
      <c r="B7" s="49" t="s">
        <v>103</v>
      </c>
      <c r="C7">
        <v>6</v>
      </c>
      <c r="D7">
        <v>3.7</v>
      </c>
      <c r="E7" s="49">
        <f t="shared" si="0"/>
        <v>22.200000000000003</v>
      </c>
    </row>
    <row r="8" spans="2:5">
      <c r="B8" s="49" t="s">
        <v>104</v>
      </c>
      <c r="C8">
        <v>10</v>
      </c>
      <c r="D8">
        <v>11.1</v>
      </c>
      <c r="E8" s="49">
        <f t="shared" si="0"/>
        <v>111</v>
      </c>
    </row>
    <row r="9" spans="2:5">
      <c r="B9" s="49" t="s">
        <v>100</v>
      </c>
      <c r="C9">
        <v>3.4</v>
      </c>
      <c r="D9">
        <v>2.7</v>
      </c>
      <c r="E9" s="49">
        <f t="shared" si="0"/>
        <v>9.18</v>
      </c>
    </row>
    <row r="10" spans="2:5">
      <c r="B10" s="49" t="s">
        <v>100</v>
      </c>
      <c r="C10">
        <v>4.0999999999999996</v>
      </c>
      <c r="D10">
        <v>4</v>
      </c>
      <c r="E10">
        <f>C10*D10</f>
        <v>16.399999999999999</v>
      </c>
    </row>
    <row r="11" spans="2:5">
      <c r="B11" s="49" t="s">
        <v>106</v>
      </c>
      <c r="C11">
        <v>4.0999999999999996</v>
      </c>
      <c r="D11">
        <v>4</v>
      </c>
      <c r="E11">
        <f>C11*D11</f>
        <v>16.399999999999999</v>
      </c>
    </row>
    <row r="12" spans="2:5">
      <c r="B12" s="49" t="s">
        <v>107</v>
      </c>
      <c r="C12">
        <v>2</v>
      </c>
      <c r="D12">
        <v>8.5</v>
      </c>
      <c r="E12">
        <f>C12*D12</f>
        <v>17</v>
      </c>
    </row>
    <row r="13" spans="2:5">
      <c r="B13" s="49" t="s">
        <v>108</v>
      </c>
      <c r="C13" s="49">
        <v>2</v>
      </c>
      <c r="D13" s="49">
        <v>8.5</v>
      </c>
      <c r="E13">
        <v>17</v>
      </c>
    </row>
    <row r="14" spans="2:5">
      <c r="E14" s="121">
        <f>SUM(E5:E13)</f>
        <v>450.69999999999993</v>
      </c>
    </row>
    <row r="15" spans="2:5">
      <c r="B15" s="49" t="s">
        <v>105</v>
      </c>
      <c r="C15">
        <v>10.3</v>
      </c>
      <c r="D15">
        <v>3.9</v>
      </c>
      <c r="E15" s="122">
        <f>C15*D15</f>
        <v>40.17</v>
      </c>
    </row>
    <row r="16" spans="2:5">
      <c r="E16" s="120">
        <f>SUM(E14:E15)</f>
        <v>490.86999999999995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C1" zoomScale="70" zoomScaleNormal="70" workbookViewId="0">
      <selection activeCell="E5" sqref="E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835.83333333333337</v>
      </c>
      <c r="C2" s="4">
        <f t="shared" ref="C2:C15" si="2">B2*1.2</f>
        <v>1003</v>
      </c>
      <c r="D2" s="4">
        <f t="shared" ref="D2:D15" si="3">C2*1.2</f>
        <v>1203.5999999999999</v>
      </c>
      <c r="E2" s="5">
        <f t="shared" ref="E2:E15" si="4">R2</f>
        <v>5000000</v>
      </c>
      <c r="F2" s="4">
        <f t="shared" ref="F2:F15" si="5">ROUND((E2/B2),0)</f>
        <v>5982</v>
      </c>
      <c r="G2" s="4">
        <f t="shared" ref="G2:G15" si="6">ROUND((E2/C2),0)</f>
        <v>4985</v>
      </c>
      <c r="H2" s="4">
        <f t="shared" ref="H2:H15" si="7">ROUND((E2/D2),0)</f>
        <v>4154</v>
      </c>
      <c r="I2" s="4">
        <f t="shared" ref="I2:I15" si="8">T2</f>
        <v>0</v>
      </c>
      <c r="J2" s="4">
        <f t="shared" ref="J2:J15" si="9">U2</f>
        <v>0</v>
      </c>
      <c r="K2" s="49"/>
      <c r="L2" s="49"/>
      <c r="M2" s="49"/>
      <c r="N2" s="49"/>
      <c r="O2" s="49">
        <v>0</v>
      </c>
      <c r="P2" s="49">
        <v>1003</v>
      </c>
      <c r="Q2" s="49">
        <f t="shared" ref="Q2:Q15" si="10">P2/1.2</f>
        <v>835.83333333333337</v>
      </c>
      <c r="R2" s="2">
        <v>5000000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735</v>
      </c>
      <c r="C3" s="4">
        <f t="shared" si="2"/>
        <v>882</v>
      </c>
      <c r="D3" s="4">
        <f t="shared" si="3"/>
        <v>1058.3999999999999</v>
      </c>
      <c r="E3" s="5">
        <f t="shared" si="4"/>
        <v>4050000</v>
      </c>
      <c r="F3" s="4">
        <f t="shared" si="5"/>
        <v>5510</v>
      </c>
      <c r="G3" s="4">
        <f t="shared" si="6"/>
        <v>4592</v>
      </c>
      <c r="H3" s="4">
        <f t="shared" si="7"/>
        <v>3827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f t="shared" ref="P2:P8" si="11">O3/1.2</f>
        <v>0</v>
      </c>
      <c r="Q3" s="49">
        <v>735</v>
      </c>
      <c r="R3" s="2">
        <v>4050000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841.66666666666674</v>
      </c>
      <c r="C4" s="4">
        <f t="shared" si="2"/>
        <v>1010</v>
      </c>
      <c r="D4" s="4">
        <f t="shared" si="3"/>
        <v>1212</v>
      </c>
      <c r="E4" s="5">
        <f t="shared" si="4"/>
        <v>4850000</v>
      </c>
      <c r="F4" s="4">
        <f t="shared" si="5"/>
        <v>5762</v>
      </c>
      <c r="G4" s="4">
        <f t="shared" si="6"/>
        <v>4802</v>
      </c>
      <c r="H4" s="4">
        <f t="shared" si="7"/>
        <v>4002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v>1010</v>
      </c>
      <c r="Q4" s="49">
        <f t="shared" si="10"/>
        <v>841.66666666666674</v>
      </c>
      <c r="R4" s="2">
        <v>4850000</v>
      </c>
      <c r="S4" s="2"/>
      <c r="T4" s="2"/>
    </row>
    <row r="5" spans="1:35">
      <c r="A5" s="4">
        <f t="shared" si="0"/>
        <v>0</v>
      </c>
      <c r="B5" s="4">
        <f t="shared" si="1"/>
        <v>795.83333333333337</v>
      </c>
      <c r="C5" s="4">
        <f t="shared" si="2"/>
        <v>955</v>
      </c>
      <c r="D5" s="4">
        <f t="shared" si="3"/>
        <v>1146</v>
      </c>
      <c r="E5" s="5">
        <f t="shared" si="4"/>
        <v>5189000</v>
      </c>
      <c r="F5" s="4">
        <f t="shared" si="5"/>
        <v>6520</v>
      </c>
      <c r="G5" s="4">
        <f t="shared" si="6"/>
        <v>5434</v>
      </c>
      <c r="H5" s="4">
        <f t="shared" si="7"/>
        <v>4528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v>955</v>
      </c>
      <c r="Q5" s="49">
        <f t="shared" si="10"/>
        <v>795.83333333333337</v>
      </c>
      <c r="R5" s="2">
        <v>5189000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>O6/1.2</f>
        <v>0</v>
      </c>
      <c r="Q6" s="49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ref="P7:P9" si="12">O7/1.2</f>
        <v>0</v>
      </c>
      <c r="Q7" s="49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 t="shared" si="12"/>
        <v>0</v>
      </c>
      <c r="Q8" s="49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 t="shared" si="12"/>
        <v>0</v>
      </c>
      <c r="Q9" s="49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9"/>
      <c r="L10" s="49"/>
      <c r="M10" s="49"/>
      <c r="N10" s="49"/>
      <c r="O10" s="49">
        <v>0</v>
      </c>
      <c r="P10" s="49">
        <f>O10/1.2</f>
        <v>0</v>
      </c>
      <c r="Q10" s="49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9"/>
      <c r="L11" s="49"/>
      <c r="M11" s="49"/>
      <c r="N11" s="49"/>
      <c r="O11" s="49">
        <v>0</v>
      </c>
      <c r="P11" s="49">
        <f>O11/1.2</f>
        <v>0</v>
      </c>
      <c r="Q11" s="49">
        <f t="shared" si="10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9"/>
      <c r="L12" s="49"/>
      <c r="M12" s="49"/>
      <c r="N12" s="49"/>
      <c r="O12" s="49">
        <v>0</v>
      </c>
      <c r="P12" s="49">
        <f t="shared" ref="P12:P13" si="13">O12/1.2</f>
        <v>0</v>
      </c>
      <c r="Q12" s="49">
        <f t="shared" si="10"/>
        <v>0</v>
      </c>
      <c r="R12" s="2">
        <v>0</v>
      </c>
      <c r="S12" s="2"/>
      <c r="V12" s="46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9"/>
      <c r="L13" s="49"/>
      <c r="M13" s="49"/>
      <c r="N13" s="49"/>
      <c r="O13" s="49">
        <v>0</v>
      </c>
      <c r="P13" s="49">
        <f t="shared" si="13"/>
        <v>0</v>
      </c>
      <c r="Q13" s="49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si="10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10"/>
        <v>0</v>
      </c>
      <c r="R15" s="2">
        <v>0</v>
      </c>
      <c r="S15" s="2"/>
    </row>
    <row r="16" spans="1:35">
      <c r="A16" s="4">
        <f t="shared" ref="A16:A19" si="14">N16</f>
        <v>0</v>
      </c>
      <c r="B16" s="4">
        <f t="shared" ref="B16:B19" si="15">Q16</f>
        <v>0</v>
      </c>
      <c r="C16" s="4">
        <f t="shared" ref="C16:D17" si="16">B16*1.2</f>
        <v>0</v>
      </c>
      <c r="D16" s="4">
        <f t="shared" si="16"/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7" si="21">T16</f>
        <v>0</v>
      </c>
      <c r="J16" s="4">
        <f t="shared" si="21"/>
        <v>0</v>
      </c>
      <c r="K16" s="49"/>
      <c r="L16" s="49"/>
      <c r="M16" s="49"/>
      <c r="N16" s="49"/>
      <c r="O16" s="49">
        <v>0</v>
      </c>
      <c r="P16" s="49">
        <f t="shared" ref="P16:P17" si="22">O16/1.2</f>
        <v>0</v>
      </c>
      <c r="Q16" s="49">
        <f t="shared" ref="Q16:Q17" si="23">P16/1.2</f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K17" s="49"/>
      <c r="L17" s="49"/>
      <c r="M17" s="49"/>
      <c r="N17" s="49"/>
      <c r="O17" s="49">
        <v>0</v>
      </c>
      <c r="P17" s="49">
        <f t="shared" si="22"/>
        <v>0</v>
      </c>
      <c r="Q17" s="49">
        <f t="shared" si="23"/>
        <v>0</v>
      </c>
      <c r="R17" s="2">
        <v>0</v>
      </c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ref="C18:D19" si="24">B18*1.2</f>
        <v>0</v>
      </c>
      <c r="D18" s="4">
        <f t="shared" si="24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ref="I18:J19" si="25">T18</f>
        <v>0</v>
      </c>
      <c r="J18" s="4">
        <f t="shared" si="25"/>
        <v>0</v>
      </c>
      <c r="K18" s="49"/>
      <c r="L18" s="49"/>
      <c r="M18" s="49"/>
      <c r="N18" s="49"/>
      <c r="O18" s="49">
        <v>0</v>
      </c>
      <c r="P18" s="49">
        <f>O18/1.2</f>
        <v>0</v>
      </c>
      <c r="Q18" s="49">
        <f t="shared" ref="Q18:Q19" si="26">P18/1.2</f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24"/>
        <v>0</v>
      </c>
      <c r="D19" s="4">
        <f t="shared" si="24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5"/>
        <v>0</v>
      </c>
      <c r="J19" s="4">
        <f t="shared" si="25"/>
        <v>0</v>
      </c>
      <c r="K19" s="49"/>
      <c r="L19" s="49"/>
      <c r="M19" s="49"/>
      <c r="N19" s="49"/>
      <c r="O19" s="49">
        <v>0</v>
      </c>
      <c r="P19" s="49">
        <f>O19/1.2</f>
        <v>0</v>
      </c>
      <c r="Q19" s="49">
        <f t="shared" si="26"/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3" sqref="H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F13" sqref="F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J6" sqref="J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M9" sqref="M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2024-01-09T12:10:41Z</dcterms:modified>
</cp:coreProperties>
</file>