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34D04D1-A06C-4C8D-938C-75DBB93A693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  <sheet name="Sheet4" sheetId="13" r:id="rId9"/>
    <sheet name="Sheet10" sheetId="14" r:id="rId10"/>
    <sheet name="Sheet11" sheetId="15" r:id="rId11"/>
    <sheet name="Sheet12" sheetId="16" r:id="rId12"/>
    <sheet name="Sheet13" sheetId="17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" i="1" l="1"/>
  <c r="C20" i="1"/>
  <c r="C10" i="1"/>
  <c r="C11" i="1" s="1"/>
  <c r="C8" i="1"/>
  <c r="C6" i="1"/>
  <c r="C5" i="1"/>
  <c r="C14" i="1" s="1"/>
  <c r="I8" i="1"/>
  <c r="B21" i="1"/>
  <c r="B20" i="1"/>
  <c r="F8" i="1"/>
  <c r="F7" i="1"/>
  <c r="G5" i="1"/>
  <c r="B38" i="1"/>
  <c r="C12" i="1" l="1"/>
  <c r="C13" i="1" s="1"/>
  <c r="C15" i="1"/>
  <c r="C17" i="1" s="1"/>
  <c r="B37" i="1"/>
  <c r="C21" i="1" l="1"/>
  <c r="C19" i="1"/>
  <c r="C18" i="1"/>
  <c r="I27" i="1"/>
  <c r="J27" i="1" l="1"/>
  <c r="J47" i="1"/>
  <c r="L47" i="1" s="1"/>
  <c r="F51" i="1"/>
  <c r="F50" i="1"/>
  <c r="F49" i="1"/>
  <c r="F48" i="1"/>
  <c r="D47" i="1"/>
  <c r="E47" i="1" s="1"/>
  <c r="G47" i="1" s="1"/>
  <c r="J33" i="1"/>
  <c r="J32" i="1" l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I35" i="1" s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I32" i="1" l="1"/>
  <c r="I31" i="1"/>
  <c r="I33" i="1"/>
  <c r="D37" i="1" l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l="1"/>
  <c r="B18" i="1"/>
</calcChain>
</file>

<file path=xl/sharedStrings.xml><?xml version="1.0" encoding="utf-8"?>
<sst xmlns="http://schemas.openxmlformats.org/spreadsheetml/2006/main" count="34" uniqueCount="32">
  <si>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</si>
  <si>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</si>
  <si>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</si>
  <si>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</si>
  <si>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</si>
  <si>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</si>
  <si>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</si>
  <si>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</si>
  <si>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</si>
  <si>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</si>
  <si>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</si>
  <si>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</si>
  <si>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</si>
  <si>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</si>
  <si>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</si>
  <si>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</si>
  <si>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</si>
  <si>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</si>
  <si>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</si>
  <si>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</si>
  <si>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</si>
  <si>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</si>
  <si>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</si>
  <si>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Agreement carpet</t>
  </si>
  <si>
    <t>Built up area</t>
  </si>
  <si>
    <t>RV</t>
  </si>
  <si>
    <t>DV</t>
  </si>
  <si>
    <t>Flat Value</t>
  </si>
  <si>
    <t>Total Carpet Area</t>
  </si>
  <si>
    <t>Measurement Carpet</t>
  </si>
  <si>
    <t>Vastukala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</si>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</sst>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  <font>
      <sz val="24"/>
      <color rgb="FF202124"/>
      <name val="Roboto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2" fontId="0" fillId="0" borderId="0" xfId="1" applyNumberFormat="1" applyFont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43" fontId="9" fillId="0" borderId="1" xfId="0" applyNumberFormat="1" applyFont="1" applyBorder="1"/>
    <xf numFmtId="0" fontId="7" fillId="0" borderId="3" xfId="0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10" fillId="2" borderId="1" xfId="0" applyFont="1" applyFill="1" applyBorder="1"/>
    <xf numFmtId="0" fontId="12" fillId="2" borderId="1" xfId="0" applyFont="1" applyFill="1" applyBorder="1"/>
    <xf numFmtId="43" fontId="10" fillId="2" borderId="1" xfId="0" applyNumberFormat="1" applyFont="1" applyFill="1" applyBorder="1"/>
    <xf numFmtId="43" fontId="12" fillId="2" borderId="1" xfId="0" applyNumberFormat="1" applyFont="1" applyFill="1" applyBorder="1"/>
    <xf numFmtId="43" fontId="13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14" fillId="0" borderId="0" xfId="0" applyFont="1" applyAlignment="1">
      <alignment horizontal="left" vertical="center" wrapText="1"/>
    </xf>
    <xf numFmtId="43" fontId="15" fillId="0" borderId="1" xfId="0" applyNumberFormat="1" applyFont="1" applyBorder="1" applyAlignment="1">
      <alignment horizontal="right" vertical="top"/>
    </xf>
    <xf numFmtId="43" fontId="0" fillId="0" borderId="8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19050</xdr:rowOff>
    </xdr:from>
    <xdr:to>
      <xdr:col>13</xdr:col>
      <xdr:colOff>0</xdr:colOff>
      <xdr:row>26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F5FB80-711D-45BB-A03A-C06B6368902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050"/>
          <a:ext cx="7810500" cy="49339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14</xdr:col>
      <xdr:colOff>247650</xdr:colOff>
      <xdr:row>47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1F246A-7774-4B23-9825-13294A5B6C4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0"/>
          <a:ext cx="8782050" cy="36576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15</xdr:col>
      <xdr:colOff>295275</xdr:colOff>
      <xdr:row>76</xdr:row>
      <xdr:rowOff>28575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906E38E-7F2D-4B8F-AB33-1208E68712F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439275" cy="49815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28575</xdr:colOff>
      <xdr:row>31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33A3CC-240D-4CD9-A83A-BA1FBE90723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72575" cy="600075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0</xdr:rowOff>
    </xdr:from>
    <xdr:to>
      <xdr:col>25</xdr:col>
      <xdr:colOff>602286</xdr:colOff>
      <xdr:row>95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70D4FE-77DE-404B-8C7E-40A719E89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44000"/>
          <a:ext cx="15842286" cy="89833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29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5"/>
      <c r="B2" s="30" t="s">
        <v>27</v>
      </c>
      <c r="C2" s="30" t="s">
        <v>30</v>
      </c>
      <c r="D2" s="38"/>
      <c r="E2" s="13"/>
      <c r="F2" t="s">
        <v>13</v>
      </c>
      <c r="I2" s="6"/>
      <c r="L2" s="5"/>
      <c r="O2" s="6"/>
    </row>
    <row r="3" spans="1:15" ht="16.5" x14ac:dyDescent="0.3">
      <c r="A3" s="25" t="s">
        <v>0</v>
      </c>
      <c r="B3" s="31">
        <v>15000</v>
      </c>
      <c r="C3" s="31">
        <v>15500</v>
      </c>
      <c r="D3" s="28"/>
      <c r="E3" s="10"/>
      <c r="F3" s="5">
        <v>2012</v>
      </c>
      <c r="G3" s="7">
        <v>2024</v>
      </c>
      <c r="H3" s="8">
        <f>G3-F3</f>
        <v>12</v>
      </c>
      <c r="I3" s="6"/>
      <c r="L3" s="5"/>
      <c r="M3" s="7"/>
      <c r="N3" s="8"/>
      <c r="O3" s="6"/>
    </row>
    <row r="4" spans="1:15" ht="33" x14ac:dyDescent="0.3">
      <c r="A4" s="26" t="s">
        <v>1</v>
      </c>
      <c r="B4" s="31">
        <v>2600</v>
      </c>
      <c r="C4" s="31">
        <v>2800</v>
      </c>
      <c r="D4" s="28"/>
      <c r="E4" s="10"/>
      <c r="F4" s="9" t="s">
        <v>23</v>
      </c>
      <c r="G4" t="s">
        <v>24</v>
      </c>
      <c r="H4" s="8"/>
      <c r="I4" s="6"/>
      <c r="L4" s="9"/>
      <c r="M4" s="7"/>
      <c r="N4" s="8"/>
      <c r="O4" s="6"/>
    </row>
    <row r="5" spans="1:15" ht="16.5" x14ac:dyDescent="0.3">
      <c r="A5" s="25" t="s">
        <v>2</v>
      </c>
      <c r="B5" s="31">
        <f>B3-B4</f>
        <v>12400</v>
      </c>
      <c r="C5" s="31">
        <f>C3-C4</f>
        <v>12700</v>
      </c>
      <c r="D5" s="28"/>
      <c r="E5" s="16"/>
      <c r="F5" s="16">
        <v>909</v>
      </c>
      <c r="G5" s="19">
        <f>F5*1.2</f>
        <v>1090.8</v>
      </c>
      <c r="H5" s="22"/>
      <c r="I5" s="34"/>
      <c r="L5" s="5"/>
      <c r="M5" s="7"/>
      <c r="N5" s="8"/>
      <c r="O5" s="6"/>
    </row>
    <row r="6" spans="1:15" ht="16.5" x14ac:dyDescent="0.3">
      <c r="A6" s="25" t="s">
        <v>3</v>
      </c>
      <c r="B6" s="31">
        <f>B4</f>
        <v>2600</v>
      </c>
      <c r="C6" s="31">
        <f>C4</f>
        <v>2800</v>
      </c>
      <c r="D6" s="28"/>
      <c r="E6" s="50"/>
      <c r="F6" s="50">
        <v>198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5" t="s">
        <v>4</v>
      </c>
      <c r="B7" s="27">
        <v>12</v>
      </c>
      <c r="C7" s="27">
        <v>12</v>
      </c>
      <c r="D7" s="39"/>
      <c r="E7" s="51"/>
      <c r="F7" s="16">
        <f>F6+F5</f>
        <v>1107</v>
      </c>
      <c r="G7" s="20"/>
      <c r="H7" s="20"/>
      <c r="I7" s="15"/>
      <c r="J7" s="15"/>
      <c r="M7" s="52"/>
      <c r="N7" s="53"/>
    </row>
    <row r="8" spans="1:15" ht="16.5" x14ac:dyDescent="0.3">
      <c r="A8" s="25" t="s">
        <v>5</v>
      </c>
      <c r="B8" s="27">
        <f>B9-B7</f>
        <v>48</v>
      </c>
      <c r="C8" s="27">
        <f>C9-C7</f>
        <v>48</v>
      </c>
      <c r="D8" s="40"/>
      <c r="E8" s="36"/>
      <c r="F8" s="16">
        <f>F7*1.2</f>
        <v>1328.3999999999999</v>
      </c>
      <c r="G8" s="21">
        <v>1328</v>
      </c>
      <c r="H8" s="20">
        <v>8154</v>
      </c>
      <c r="I8" s="15">
        <f>H8*G8</f>
        <v>10828512</v>
      </c>
      <c r="J8" s="15"/>
      <c r="M8" s="52"/>
      <c r="N8" s="53"/>
    </row>
    <row r="9" spans="1:15" ht="16.5" x14ac:dyDescent="0.3">
      <c r="A9" s="25" t="s">
        <v>6</v>
      </c>
      <c r="B9" s="27">
        <v>60</v>
      </c>
      <c r="C9" s="27">
        <v>60</v>
      </c>
      <c r="D9" s="39"/>
      <c r="E9" s="35"/>
      <c r="F9" s="37"/>
      <c r="G9" s="33"/>
      <c r="H9" s="21"/>
      <c r="I9" s="15"/>
      <c r="J9" s="15"/>
      <c r="K9" s="12"/>
      <c r="L9" s="12"/>
      <c r="M9" s="11"/>
      <c r="N9" s="53"/>
    </row>
    <row r="10" spans="1:15" ht="33" x14ac:dyDescent="0.3">
      <c r="A10" s="26" t="s">
        <v>7</v>
      </c>
      <c r="B10" s="27">
        <f>90*B7/B9</f>
        <v>18</v>
      </c>
      <c r="C10" s="27">
        <f>90*C7/C9</f>
        <v>18</v>
      </c>
      <c r="D10" s="39"/>
      <c r="E10" s="35"/>
      <c r="F10" s="57"/>
      <c r="G10" s="19"/>
      <c r="H10" s="21"/>
      <c r="I10" s="15"/>
      <c r="J10" s="15"/>
      <c r="K10" s="12"/>
      <c r="L10" s="12"/>
      <c r="M10" s="11"/>
      <c r="N10" s="53"/>
    </row>
    <row r="11" spans="1:15" ht="16.5" x14ac:dyDescent="0.3">
      <c r="A11" s="25"/>
      <c r="B11" s="32">
        <f>B10%</f>
        <v>0.18</v>
      </c>
      <c r="C11" s="32">
        <f>C10%</f>
        <v>0.18</v>
      </c>
      <c r="D11" s="41"/>
      <c r="E11" s="23"/>
      <c r="F11" s="56"/>
      <c r="G11" s="56"/>
      <c r="H11" s="56"/>
      <c r="I11" s="15"/>
      <c r="J11" s="15"/>
      <c r="K11" s="12"/>
      <c r="L11" s="12"/>
      <c r="M11" s="11"/>
      <c r="N11" s="54"/>
    </row>
    <row r="12" spans="1:15" ht="16.5" x14ac:dyDescent="0.3">
      <c r="A12" s="25" t="s">
        <v>8</v>
      </c>
      <c r="B12" s="31">
        <f>B6*B11</f>
        <v>468</v>
      </c>
      <c r="C12" s="31">
        <f>C6*C11</f>
        <v>504</v>
      </c>
      <c r="D12" s="42"/>
      <c r="E12" s="1"/>
      <c r="F12" s="56"/>
      <c r="G12" s="56"/>
      <c r="H12" s="56"/>
      <c r="I12" s="13"/>
      <c r="J12" s="15"/>
      <c r="K12" s="12"/>
      <c r="L12" s="12"/>
      <c r="M12" s="11"/>
      <c r="N12" s="8"/>
    </row>
    <row r="13" spans="1:15" ht="16.5" x14ac:dyDescent="0.3">
      <c r="A13" s="25" t="s">
        <v>9</v>
      </c>
      <c r="B13" s="31">
        <f>B6-B12</f>
        <v>2132</v>
      </c>
      <c r="C13" s="31">
        <f>C6-C12</f>
        <v>2296</v>
      </c>
      <c r="D13" s="42"/>
      <c r="E13" s="1"/>
      <c r="F13" s="56" t="s">
        <v>29</v>
      </c>
      <c r="G13" s="56" t="s">
        <v>31</v>
      </c>
      <c r="H13" s="56"/>
      <c r="J13" s="21"/>
      <c r="K13" s="15"/>
      <c r="L13" s="12"/>
      <c r="M13" s="11"/>
      <c r="N13" s="8"/>
    </row>
    <row r="14" spans="1:15" ht="16.5" x14ac:dyDescent="0.3">
      <c r="A14" s="25" t="s">
        <v>2</v>
      </c>
      <c r="B14" s="31">
        <f>B5</f>
        <v>12400</v>
      </c>
      <c r="C14" s="31">
        <f>C5</f>
        <v>12700</v>
      </c>
      <c r="D14" s="28"/>
      <c r="E14" s="10"/>
      <c r="F14" s="56">
        <v>887</v>
      </c>
      <c r="G14" s="56">
        <v>204</v>
      </c>
      <c r="H14" s="56">
        <f>F14+G14</f>
        <v>1091</v>
      </c>
      <c r="J14" s="21"/>
      <c r="K14" s="15"/>
      <c r="L14" s="12"/>
      <c r="M14" s="11"/>
      <c r="N14" s="8"/>
    </row>
    <row r="15" spans="1:15" ht="16.5" x14ac:dyDescent="0.3">
      <c r="A15" s="25" t="s">
        <v>10</v>
      </c>
      <c r="B15" s="31">
        <f>B14+B13</f>
        <v>14532</v>
      </c>
      <c r="C15" s="31">
        <f>C14+C13</f>
        <v>14996</v>
      </c>
      <c r="D15" s="28"/>
      <c r="E15" s="10"/>
      <c r="F15" s="56"/>
      <c r="G15" s="56"/>
      <c r="H15" s="56"/>
      <c r="J15" s="21"/>
      <c r="K15" s="12"/>
      <c r="L15" s="12"/>
      <c r="M15" s="11"/>
      <c r="N15" s="8"/>
    </row>
    <row r="16" spans="1:15" ht="16.5" x14ac:dyDescent="0.3">
      <c r="A16" s="44" t="s">
        <v>28</v>
      </c>
      <c r="B16" s="43">
        <v>1107</v>
      </c>
      <c r="C16" s="43">
        <v>1107</v>
      </c>
      <c r="D16" s="44"/>
      <c r="E16" s="10"/>
      <c r="F16" s="56"/>
      <c r="G16" s="56"/>
      <c r="H16" s="56"/>
      <c r="J16" s="20"/>
      <c r="K16" s="10"/>
      <c r="N16" s="53"/>
    </row>
    <row r="17" spans="1:15" ht="16.5" x14ac:dyDescent="0.3">
      <c r="A17" s="44" t="s">
        <v>11</v>
      </c>
      <c r="B17" s="45">
        <f>B16*B15</f>
        <v>16086924</v>
      </c>
      <c r="C17" s="45">
        <f>C16*C15</f>
        <v>16600572</v>
      </c>
      <c r="D17" s="46"/>
      <c r="E17" s="10"/>
      <c r="F17" s="56"/>
      <c r="G17" s="56"/>
      <c r="H17" s="56"/>
      <c r="I17" s="10"/>
      <c r="N17" s="20"/>
      <c r="O17" s="10"/>
    </row>
    <row r="18" spans="1:15" ht="16.5" x14ac:dyDescent="0.3">
      <c r="A18" s="44" t="s">
        <v>25</v>
      </c>
      <c r="B18" s="45">
        <f>B17*0.9</f>
        <v>14478231.6</v>
      </c>
      <c r="C18" s="45">
        <f>C17*0.9</f>
        <v>14940514.800000001</v>
      </c>
      <c r="D18" s="46"/>
      <c r="E18" s="10"/>
      <c r="F18" s="21"/>
      <c r="G18" s="21"/>
      <c r="H18" s="20"/>
      <c r="I18" s="10"/>
      <c r="N18" s="20"/>
      <c r="O18" s="10"/>
    </row>
    <row r="19" spans="1:15" ht="16.5" x14ac:dyDescent="0.3">
      <c r="A19" s="44" t="s">
        <v>26</v>
      </c>
      <c r="B19" s="45">
        <f>B17*0.8</f>
        <v>12869539.200000001</v>
      </c>
      <c r="C19" s="45">
        <f>C17*0.8</f>
        <v>13280457.600000001</v>
      </c>
      <c r="D19" s="46"/>
      <c r="E19" s="10"/>
      <c r="F19" s="21"/>
      <c r="G19" s="21"/>
      <c r="H19" s="21"/>
      <c r="I19" s="10"/>
      <c r="N19" s="20"/>
      <c r="O19" s="10"/>
    </row>
    <row r="20" spans="1:15" ht="16.5" x14ac:dyDescent="0.3">
      <c r="A20" s="44" t="s">
        <v>12</v>
      </c>
      <c r="B20" s="45">
        <f>1328*B4</f>
        <v>3452800</v>
      </c>
      <c r="C20" s="45">
        <f>1328*C4</f>
        <v>3718400</v>
      </c>
      <c r="D20" s="46"/>
      <c r="E20" s="10"/>
      <c r="F20" s="10"/>
      <c r="G20" s="10"/>
    </row>
    <row r="21" spans="1:15" ht="16.5" x14ac:dyDescent="0.3">
      <c r="A21" s="43" t="s">
        <v>16</v>
      </c>
      <c r="B21" s="47">
        <f>B17*0.025/12</f>
        <v>33514.425000000003</v>
      </c>
      <c r="C21" s="45">
        <f>C17*0.025/12</f>
        <v>34584.525000000001</v>
      </c>
      <c r="D21" s="45"/>
      <c r="E21" s="10"/>
    </row>
    <row r="22" spans="1:15" x14ac:dyDescent="0.25">
      <c r="B22" s="18"/>
      <c r="C22" s="18"/>
    </row>
    <row r="23" spans="1:15" x14ac:dyDescent="0.25">
      <c r="B23" s="18"/>
      <c r="C23" s="18"/>
    </row>
    <row r="25" spans="1:15" x14ac:dyDescent="0.25">
      <c r="D25" t="s">
        <v>14</v>
      </c>
    </row>
    <row r="26" spans="1:15" x14ac:dyDescent="0.25">
      <c r="B26" s="48" t="s">
        <v>20</v>
      </c>
      <c r="C26" s="48" t="s">
        <v>15</v>
      </c>
      <c r="D26" s="49" t="s">
        <v>21</v>
      </c>
      <c r="E26" s="49"/>
      <c r="F26" s="49" t="s">
        <v>11</v>
      </c>
      <c r="G26" s="49" t="s">
        <v>17</v>
      </c>
      <c r="H26" s="49" t="s">
        <v>18</v>
      </c>
      <c r="I26" s="49" t="s">
        <v>19</v>
      </c>
      <c r="J26" s="49"/>
    </row>
    <row r="27" spans="1:15" ht="17.25" x14ac:dyDescent="0.3">
      <c r="B27" s="48"/>
      <c r="C27" s="49">
        <v>1185</v>
      </c>
      <c r="D27" s="49"/>
      <c r="E27" s="49"/>
      <c r="F27" s="49">
        <v>17000000</v>
      </c>
      <c r="G27" s="16">
        <f t="shared" ref="G27:G33" si="0">F27/C27</f>
        <v>14345.991561181434</v>
      </c>
      <c r="H27" s="16" t="e">
        <f>F27/D27</f>
        <v>#DIV/0!</v>
      </c>
      <c r="I27" s="16" t="e">
        <f>F27/B27</f>
        <v>#DIV/0!</v>
      </c>
      <c r="J27" s="49">
        <f t="shared" ref="J27:J33" si="1">D27/C27</f>
        <v>0</v>
      </c>
      <c r="K27" s="24"/>
    </row>
    <row r="28" spans="1:15" ht="17.25" x14ac:dyDescent="0.3">
      <c r="B28" s="48"/>
      <c r="C28" s="49">
        <v>1137</v>
      </c>
      <c r="D28" s="49"/>
      <c r="E28" s="49"/>
      <c r="F28" s="49">
        <v>15200000</v>
      </c>
      <c r="G28" s="16">
        <f t="shared" si="0"/>
        <v>13368.513632365875</v>
      </c>
      <c r="H28" s="16" t="e">
        <f>F28/D28</f>
        <v>#DIV/0!</v>
      </c>
      <c r="I28" s="16" t="e">
        <f t="shared" ref="I28:I33" si="2">F28/B28</f>
        <v>#DIV/0!</v>
      </c>
      <c r="J28" s="49">
        <f t="shared" si="1"/>
        <v>0</v>
      </c>
      <c r="K28" s="24"/>
    </row>
    <row r="29" spans="1:15" x14ac:dyDescent="0.25">
      <c r="B29" s="48"/>
      <c r="C29" s="49">
        <v>1000</v>
      </c>
      <c r="D29" s="49"/>
      <c r="E29" s="49"/>
      <c r="F29" s="49">
        <v>18000000</v>
      </c>
      <c r="G29" s="16">
        <f t="shared" si="0"/>
        <v>18000</v>
      </c>
      <c r="H29" s="16" t="e">
        <f t="shared" ref="H29:H33" si="3">F29/D29</f>
        <v>#DIV/0!</v>
      </c>
      <c r="I29" s="16" t="e">
        <f t="shared" si="2"/>
        <v>#DIV/0!</v>
      </c>
      <c r="J29" s="49">
        <f t="shared" si="1"/>
        <v>0</v>
      </c>
    </row>
    <row r="30" spans="1:15" x14ac:dyDescent="0.25">
      <c r="B30" s="48"/>
      <c r="C30" s="49">
        <v>864</v>
      </c>
      <c r="D30" s="49"/>
      <c r="E30" s="49"/>
      <c r="F30" s="49">
        <v>11500000</v>
      </c>
      <c r="G30" s="16">
        <f t="shared" si="0"/>
        <v>13310.185185185184</v>
      </c>
      <c r="H30" s="16" t="e">
        <f t="shared" si="3"/>
        <v>#DIV/0!</v>
      </c>
      <c r="I30" s="16" t="e">
        <f t="shared" si="2"/>
        <v>#DIV/0!</v>
      </c>
      <c r="J30" s="49">
        <f t="shared" si="1"/>
        <v>0</v>
      </c>
    </row>
    <row r="31" spans="1:15" x14ac:dyDescent="0.25">
      <c r="B31" s="48"/>
      <c r="C31" s="49">
        <v>890</v>
      </c>
      <c r="D31" s="49"/>
      <c r="E31" s="49"/>
      <c r="F31" s="16">
        <v>13500000</v>
      </c>
      <c r="G31" s="16">
        <f t="shared" si="0"/>
        <v>15168.539325842698</v>
      </c>
      <c r="H31" s="16" t="e">
        <f t="shared" si="3"/>
        <v>#DIV/0!</v>
      </c>
      <c r="I31" s="16" t="e">
        <f t="shared" si="2"/>
        <v>#DIV/0!</v>
      </c>
      <c r="J31" s="49">
        <f t="shared" si="1"/>
        <v>0</v>
      </c>
    </row>
    <row r="32" spans="1:15" x14ac:dyDescent="0.25">
      <c r="B32" s="48"/>
      <c r="C32" s="48"/>
      <c r="D32" s="49"/>
      <c r="E32" s="49"/>
      <c r="F32" s="16"/>
      <c r="G32" s="16" t="e">
        <f t="shared" si="0"/>
        <v>#DIV/0!</v>
      </c>
      <c r="H32" s="16" t="e">
        <f t="shared" si="3"/>
        <v>#DIV/0!</v>
      </c>
      <c r="I32" s="16" t="e">
        <f t="shared" si="2"/>
        <v>#DIV/0!</v>
      </c>
      <c r="J32" s="49" t="e">
        <f t="shared" si="1"/>
        <v>#DIV/0!</v>
      </c>
    </row>
    <row r="33" spans="1:12" x14ac:dyDescent="0.25">
      <c r="B33" s="48"/>
      <c r="C33" s="48"/>
      <c r="D33" s="49"/>
      <c r="E33" s="49"/>
      <c r="F33" s="16"/>
      <c r="G33" s="16" t="e">
        <f t="shared" si="0"/>
        <v>#DIV/0!</v>
      </c>
      <c r="H33" s="16" t="e">
        <f t="shared" si="3"/>
        <v>#DIV/0!</v>
      </c>
      <c r="I33" s="16" t="e">
        <f t="shared" si="2"/>
        <v>#DIV/0!</v>
      </c>
      <c r="J33" s="49" t="e">
        <f t="shared" si="1"/>
        <v>#DIV/0!</v>
      </c>
    </row>
    <row r="34" spans="1:12" x14ac:dyDescent="0.25">
      <c r="B34" s="13" t="s">
        <v>22</v>
      </c>
    </row>
    <row r="35" spans="1:12" x14ac:dyDescent="0.25">
      <c r="B35" s="48">
        <v>580</v>
      </c>
      <c r="C35" s="48">
        <v>17400000</v>
      </c>
      <c r="D35" s="49">
        <f>C35/B35</f>
        <v>30000</v>
      </c>
      <c r="E35" s="49">
        <v>1044000</v>
      </c>
      <c r="F35" s="49">
        <v>30000</v>
      </c>
      <c r="G35" s="16">
        <f>F35+E35+C35</f>
        <v>18474000</v>
      </c>
      <c r="H35" s="49">
        <f>G35/B35</f>
        <v>31851.724137931036</v>
      </c>
      <c r="I35" s="16" t="e">
        <f>G35/A35</f>
        <v>#DIV/0!</v>
      </c>
    </row>
    <row r="36" spans="1:12" x14ac:dyDescent="0.25">
      <c r="B36" s="48">
        <v>205</v>
      </c>
      <c r="C36" s="48">
        <v>5125000</v>
      </c>
      <c r="D36" s="49">
        <f>C36/B36</f>
        <v>25000</v>
      </c>
      <c r="E36" s="49">
        <v>307500</v>
      </c>
      <c r="F36" s="49">
        <v>30000</v>
      </c>
      <c r="G36" s="16">
        <f>F36+E36+C36</f>
        <v>5462500</v>
      </c>
      <c r="H36" s="49">
        <f>G36/B36</f>
        <v>26646.341463414636</v>
      </c>
      <c r="I36" s="16"/>
    </row>
    <row r="37" spans="1:12" x14ac:dyDescent="0.25">
      <c r="B37" s="48">
        <f>33.12*10.764</f>
        <v>356.50367999999997</v>
      </c>
      <c r="C37" s="48">
        <v>8100000</v>
      </c>
      <c r="D37" s="49">
        <f>C37/B37</f>
        <v>22720.663079831324</v>
      </c>
      <c r="E37" s="49">
        <v>486000</v>
      </c>
      <c r="F37" s="49">
        <v>30000</v>
      </c>
      <c r="G37" s="16">
        <f>F37+E37+C37</f>
        <v>8616000</v>
      </c>
      <c r="H37" s="49">
        <f>G37/B37</f>
        <v>24168.053468620579</v>
      </c>
      <c r="I37" s="49"/>
    </row>
    <row r="38" spans="1:12" ht="15.75" x14ac:dyDescent="0.25">
      <c r="A38" s="11"/>
      <c r="B38" s="48">
        <f>68.39*10.764</f>
        <v>736.14995999999996</v>
      </c>
      <c r="C38" s="48">
        <v>10000000</v>
      </c>
      <c r="D38" s="49">
        <f>C38/B38</f>
        <v>13584.188743282688</v>
      </c>
      <c r="E38" s="49">
        <v>600000</v>
      </c>
      <c r="F38" s="49">
        <v>30000</v>
      </c>
      <c r="G38" s="16">
        <f>F38+E38+C38</f>
        <v>10630000</v>
      </c>
      <c r="H38" s="49">
        <f>G38/B38</f>
        <v>14439.992634109496</v>
      </c>
      <c r="I38" s="49"/>
    </row>
    <row r="39" spans="1:12" ht="15.75" x14ac:dyDescent="0.25">
      <c r="A39" s="11"/>
      <c r="B39" s="48">
        <v>603</v>
      </c>
      <c r="C39" s="48">
        <v>15300000</v>
      </c>
      <c r="D39" s="49">
        <f>C39/B39</f>
        <v>25373.13432835821</v>
      </c>
      <c r="E39" s="49">
        <v>918000</v>
      </c>
      <c r="F39" s="49">
        <v>30000</v>
      </c>
      <c r="G39" s="16">
        <f>F39+E39+C39</f>
        <v>16248000</v>
      </c>
      <c r="H39" s="49">
        <f>G39/B39</f>
        <v>26945.273631840795</v>
      </c>
      <c r="I39" s="49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3" spans="1:12" ht="15.75" x14ac:dyDescent="0.25">
      <c r="A43" s="11"/>
    </row>
    <row r="44" spans="1:12" ht="15.75" x14ac:dyDescent="0.25">
      <c r="A44" s="11"/>
    </row>
    <row r="47" spans="1:12" x14ac:dyDescent="0.25">
      <c r="D47">
        <f>42.44*10.764</f>
        <v>456.82415999999995</v>
      </c>
      <c r="E47">
        <f>D47/1.1</f>
        <v>415.29469090909083</v>
      </c>
      <c r="F47">
        <v>22000</v>
      </c>
      <c r="G47">
        <f>F47*E47</f>
        <v>9136483.1999999974</v>
      </c>
      <c r="H47">
        <v>415</v>
      </c>
      <c r="I47">
        <v>21500</v>
      </c>
      <c r="J47">
        <f>I47*H47</f>
        <v>8922500</v>
      </c>
      <c r="K47">
        <v>700000</v>
      </c>
      <c r="L47">
        <f>K47+J47</f>
        <v>9622500</v>
      </c>
    </row>
    <row r="48" spans="1:12" x14ac:dyDescent="0.25">
      <c r="E48">
        <v>400</v>
      </c>
      <c r="F48">
        <f>G48/E48</f>
        <v>22500</v>
      </c>
      <c r="G48">
        <v>9000000</v>
      </c>
    </row>
    <row r="49" spans="4:7" x14ac:dyDescent="0.25">
      <c r="E49">
        <v>415</v>
      </c>
      <c r="F49">
        <f>G49/E49</f>
        <v>22069.879518072288</v>
      </c>
      <c r="G49">
        <v>9159000</v>
      </c>
    </row>
    <row r="50" spans="4:7" x14ac:dyDescent="0.25">
      <c r="E50">
        <v>411</v>
      </c>
      <c r="F50">
        <f>G50/E50</f>
        <v>21654.501216545013</v>
      </c>
      <c r="G50">
        <v>8900000</v>
      </c>
    </row>
    <row r="51" spans="4:7" x14ac:dyDescent="0.25">
      <c r="E51">
        <v>365</v>
      </c>
      <c r="F51">
        <f>G51/E51</f>
        <v>21095.890410958906</v>
      </c>
      <c r="G51">
        <v>7700000</v>
      </c>
    </row>
    <row r="64" spans="4:7" x14ac:dyDescent="0.25">
      <c r="D64" s="10"/>
      <c r="E64" s="10"/>
      <c r="F64" s="1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A2A64-418C-4605-A67E-49FDBD55E6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B56CC-FA29-4645-B5D2-7BCFDAD9FE8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33B9-2F46-432F-A2E4-81900A04804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A7526-B8A6-487E-80F6-FCDB983F1FD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6" workbookViewId="0">
      <selection activeCell="A51" sqref="A50:A5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S10"/>
  <sheetViews>
    <sheetView topLeftCell="A28" workbookViewId="0">
      <selection activeCell="A47" sqref="A47"/>
    </sheetView>
  </sheetViews>
  <sheetFormatPr defaultRowHeight="15" x14ac:dyDescent="0.25"/>
  <sheetData>
    <row r="10" spans="19:19" ht="30.75" x14ac:dyDescent="0.25">
      <c r="S10" s="55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topLeftCell="A34" workbookViewId="0">
      <selection activeCell="A48" sqref="A48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246A4-2997-4B47-9C23-5FCCE9D0943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  <vt:lpstr>Sheet4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2024-01-15T11:45:54Z</dcterms:modified>
</cp:coreProperties>
</file>