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filterPrivacy="1" defaultThemeVersion="124226"/>
  <xr:revisionPtr revIDLastSave="0" documentId="13_ncr:1_{D3B56B91-0C70-49B9-A45D-0F88A2D092E3}" xr6:coauthVersionLast="47" xr6:coauthVersionMax="47" xr10:uidLastSave="{00000000-0000-0000-0000-000000000000}"/>
  <bookViews>
    <workbookView xWindow="-120" yWindow="-120" windowWidth="29040" windowHeight="15720" activeTab="3" xr2:uid="{00000000-000D-0000-FFFF-FFFF00000000}"/>
  </bookViews>
  <sheets>
    <sheet name="Sheet" sheetId="5" r:id="rId1"/>
    <sheet name="Sheet6" sheetId="11" r:id="rId2"/>
    <sheet name="Sheet1" sheetId="6" r:id="rId3"/>
    <sheet name="Sheet2" sheetId="7" r:id="rId4"/>
    <sheet name="Sheet3" sheetId="8" r:id="rId5"/>
    <sheet name="Sheet4" sheetId="9" r:id="rId6"/>
    <sheet name="Sheet5" sheetId="10" r:id="rId7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25" i="5" l="1"/>
  <c r="B8" i="5"/>
  <c r="E40" i="5"/>
  <c r="G36" i="5" l="1"/>
  <c r="I36" i="5"/>
  <c r="G39" i="5"/>
  <c r="I34" i="5" l="1"/>
  <c r="I37" i="5" l="1"/>
  <c r="H34" i="5"/>
  <c r="J43" i="5"/>
  <c r="K43" i="5" s="1"/>
  <c r="G43" i="5"/>
  <c r="G40" i="5"/>
  <c r="I35" i="5"/>
  <c r="I33" i="5"/>
  <c r="J42" i="5"/>
  <c r="K42" i="5" s="1"/>
  <c r="G42" i="5"/>
  <c r="J41" i="5"/>
  <c r="K41" i="5" s="1"/>
  <c r="G41" i="5"/>
  <c r="M40" i="5"/>
  <c r="J40" i="5"/>
  <c r="L40" i="5" s="1"/>
  <c r="J39" i="5"/>
  <c r="K39" i="5" s="1"/>
  <c r="H37" i="5"/>
  <c r="G37" i="5"/>
  <c r="H36" i="5"/>
  <c r="H35" i="5"/>
  <c r="G35" i="5"/>
  <c r="G34" i="5"/>
  <c r="H33" i="5"/>
  <c r="G33" i="5"/>
  <c r="K5" i="5"/>
  <c r="L5" i="5" s="1"/>
  <c r="B18" i="5"/>
  <c r="B11" i="5"/>
  <c r="B6" i="5"/>
  <c r="B12" i="5" l="1"/>
  <c r="B13" i="5" s="1"/>
  <c r="B15" i="5" s="1"/>
  <c r="B20" i="5" s="1"/>
  <c r="B7" i="5"/>
  <c r="K40" i="5"/>
  <c r="B23" i="5" l="1"/>
  <c r="B22" i="5"/>
  <c r="B21" i="5"/>
</calcChain>
</file>

<file path=xl/sharedStrings.xml><?xml version="1.0" encoding="utf-8"?>
<sst xmlns="http://schemas.openxmlformats.org/spreadsheetml/2006/main" count="29" uniqueCount="28">
  <si>
    <t>Value</t>
  </si>
  <si>
    <t>Con. Year</t>
  </si>
  <si>
    <t>Area</t>
  </si>
  <si>
    <t>Agreement</t>
  </si>
  <si>
    <t>Built up</t>
  </si>
  <si>
    <t>Current Year</t>
  </si>
  <si>
    <t>Year of Construction</t>
  </si>
  <si>
    <t>Age of Building</t>
  </si>
  <si>
    <t>Cost of Construction</t>
  </si>
  <si>
    <t>(BU*Construction Rate)</t>
  </si>
  <si>
    <t>Depreciation</t>
  </si>
  <si>
    <t xml:space="preserve">{(100-10) x18}/60 </t>
  </si>
  <si>
    <t>Amount of Depreciation</t>
  </si>
  <si>
    <t>Value of the property</t>
  </si>
  <si>
    <t>(Area * Rate)</t>
  </si>
  <si>
    <t>Depreciated Fair Market Value</t>
  </si>
  <si>
    <t>Realisable</t>
  </si>
  <si>
    <t xml:space="preserve">Distress </t>
  </si>
  <si>
    <t>Rental</t>
  </si>
  <si>
    <t>Cosmos Format</t>
  </si>
  <si>
    <t>Online</t>
  </si>
  <si>
    <t>Carpet Area</t>
  </si>
  <si>
    <t>Rate on carpet</t>
  </si>
  <si>
    <t>Rate on Built up Area</t>
  </si>
  <si>
    <t>Igr</t>
  </si>
  <si>
    <t>Rate</t>
  </si>
  <si>
    <t>Built up area</t>
  </si>
  <si>
    <t>Carpet area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</si>
</sst>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5" x14ac:knownFonts="1"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Arial Narrow"/>
      <family val="2"/>
    </font>
    <font>
      <b/>
      <sz val="14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1">
    <xf numFmtId="0" fontId="0" fillId="0" borderId="0" xfId="0"/>
    <xf numFmtId="43" fontId="0" fillId="0" borderId="0" xfId="0" applyNumberFormat="1"/>
    <xf numFmtId="0" fontId="0" fillId="0" borderId="1" xfId="0" applyBorder="1"/>
    <xf numFmtId="0" fontId="0" fillId="2" borderId="1" xfId="0" applyFill="1" applyBorder="1"/>
    <xf numFmtId="43" fontId="0" fillId="0" borderId="1" xfId="0" applyNumberFormat="1" applyBorder="1"/>
    <xf numFmtId="10" fontId="0" fillId="0" borderId="1" xfId="0" applyNumberFormat="1" applyBorder="1"/>
    <xf numFmtId="43" fontId="0" fillId="2" borderId="1" xfId="0" applyNumberFormat="1" applyFill="1" applyBorder="1"/>
    <xf numFmtId="0" fontId="2" fillId="0" borderId="1" xfId="0" applyFont="1" applyBorder="1"/>
    <xf numFmtId="0" fontId="3" fillId="0" borderId="0" xfId="0" applyFont="1"/>
    <xf numFmtId="0" fontId="4" fillId="0" borderId="0" xfId="0" applyFont="1"/>
    <xf numFmtId="0" fontId="1" fillId="0" borderId="1" xfId="0" applyFont="1" applyBorder="1"/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116528</xdr:colOff>
      <xdr:row>47</xdr:row>
      <xdr:rowOff>134618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28FD0C1-F66A-4860-AD2B-7E7F0B4BB0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966128" cy="908811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116018</xdr:colOff>
      <xdr:row>39</xdr:row>
      <xdr:rowOff>115353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D0C1052-AFB2-469E-8DB4-86DE65F1FF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308018" cy="754485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458880</xdr:colOff>
      <xdr:row>43</xdr:row>
      <xdr:rowOff>48775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9CC87BC-8766-4E29-883A-15EEF2CE99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041280" cy="82402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8F0CC8-4B3D-4859-A9BD-1F7B50C6AFAA}">
  <dimension ref="A2:M43"/>
  <sheetViews>
    <sheetView workbookViewId="0">
      <selection activeCell="F22" sqref="F22"/>
    </sheetView>
  </sheetViews>
  <sheetFormatPr defaultRowHeight="15" x14ac:dyDescent="0.25"/>
  <cols>
    <col min="1" max="1" width="28.42578125" bestFit="1" customWidth="1"/>
    <col min="2" max="4" width="14.28515625" bestFit="1" customWidth="1"/>
    <col min="5" max="5" width="10" bestFit="1" customWidth="1"/>
    <col min="6" max="6" width="14.28515625" bestFit="1" customWidth="1"/>
    <col min="9" max="9" width="16.7109375" bestFit="1" customWidth="1"/>
  </cols>
  <sheetData>
    <row r="2" spans="1:12" x14ac:dyDescent="0.25">
      <c r="A2" s="2"/>
      <c r="B2" s="2"/>
      <c r="C2" s="2"/>
    </row>
    <row r="3" spans="1:12" x14ac:dyDescent="0.25">
      <c r="A3" s="2" t="s">
        <v>19</v>
      </c>
      <c r="B3" s="2"/>
      <c r="C3" s="2"/>
    </row>
    <row r="4" spans="1:12" x14ac:dyDescent="0.25">
      <c r="A4" s="2" t="s">
        <v>5</v>
      </c>
      <c r="B4" s="2">
        <v>2024</v>
      </c>
      <c r="C4" s="2"/>
      <c r="I4" s="2" t="s">
        <v>1</v>
      </c>
      <c r="J4" s="2"/>
      <c r="K4" s="2"/>
      <c r="L4" s="2"/>
    </row>
    <row r="5" spans="1:12" x14ac:dyDescent="0.25">
      <c r="A5" s="2" t="s">
        <v>6</v>
      </c>
      <c r="B5" s="2">
        <v>1995</v>
      </c>
      <c r="C5" s="2"/>
      <c r="I5" s="2">
        <v>1995</v>
      </c>
      <c r="J5" s="2">
        <v>2024</v>
      </c>
      <c r="K5" s="2">
        <f>J5-I5</f>
        <v>29</v>
      </c>
      <c r="L5" s="2">
        <f>K5-60</f>
        <v>-31</v>
      </c>
    </row>
    <row r="6" spans="1:12" x14ac:dyDescent="0.25">
      <c r="A6" s="2" t="s">
        <v>7</v>
      </c>
      <c r="B6" s="2">
        <f>B4-B5</f>
        <v>29</v>
      </c>
      <c r="C6" s="2"/>
      <c r="I6" s="2" t="s">
        <v>3</v>
      </c>
      <c r="J6" s="2"/>
      <c r="K6" s="2"/>
    </row>
    <row r="7" spans="1:12" x14ac:dyDescent="0.25">
      <c r="A7" s="2"/>
      <c r="B7" s="2">
        <f>B6-60</f>
        <v>-31</v>
      </c>
      <c r="C7" s="2"/>
      <c r="I7" s="2" t="s">
        <v>27</v>
      </c>
      <c r="J7" s="2" t="s">
        <v>26</v>
      </c>
      <c r="K7" s="2"/>
    </row>
    <row r="8" spans="1:12" x14ac:dyDescent="0.25">
      <c r="A8" s="2" t="s">
        <v>8</v>
      </c>
      <c r="B8" s="4">
        <f>499*2500</f>
        <v>1247500</v>
      </c>
      <c r="C8" s="4"/>
      <c r="I8" s="2"/>
      <c r="J8">
        <v>499</v>
      </c>
      <c r="K8" s="2"/>
    </row>
    <row r="9" spans="1:12" x14ac:dyDescent="0.25">
      <c r="A9" s="2" t="s">
        <v>9</v>
      </c>
      <c r="B9" s="2"/>
      <c r="C9" s="2"/>
      <c r="I9" s="2"/>
      <c r="J9" s="2"/>
      <c r="K9" s="2"/>
    </row>
    <row r="10" spans="1:12" x14ac:dyDescent="0.25">
      <c r="A10" s="2"/>
      <c r="B10" s="2"/>
      <c r="C10" s="2"/>
      <c r="I10" s="7"/>
      <c r="J10" s="2"/>
      <c r="K10" s="2"/>
    </row>
    <row r="11" spans="1:12" x14ac:dyDescent="0.25">
      <c r="A11" s="2" t="s">
        <v>10</v>
      </c>
      <c r="B11" s="2">
        <f>100-10</f>
        <v>90</v>
      </c>
      <c r="C11" s="2"/>
      <c r="I11" s="7"/>
      <c r="J11" s="2"/>
      <c r="K11" s="2"/>
    </row>
    <row r="12" spans="1:12" x14ac:dyDescent="0.25">
      <c r="A12" s="2" t="s">
        <v>11</v>
      </c>
      <c r="B12" s="2">
        <f>B11*B6/60</f>
        <v>43.5</v>
      </c>
      <c r="C12" s="2"/>
    </row>
    <row r="13" spans="1:12" x14ac:dyDescent="0.25">
      <c r="A13" s="2"/>
      <c r="B13" s="5">
        <f>B12%</f>
        <v>0.435</v>
      </c>
      <c r="C13" s="5"/>
    </row>
    <row r="14" spans="1:12" x14ac:dyDescent="0.25">
      <c r="A14" s="2"/>
      <c r="B14" s="2"/>
      <c r="C14" s="2"/>
      <c r="I14" t="s">
        <v>27</v>
      </c>
    </row>
    <row r="15" spans="1:12" x14ac:dyDescent="0.25">
      <c r="A15" s="2" t="s">
        <v>12</v>
      </c>
      <c r="B15" s="4">
        <f>ROUND((B8*B13),0)</f>
        <v>542663</v>
      </c>
      <c r="C15" s="4"/>
    </row>
    <row r="16" spans="1:12" x14ac:dyDescent="0.25">
      <c r="A16" s="2" t="s">
        <v>2</v>
      </c>
      <c r="B16" s="4">
        <v>499</v>
      </c>
      <c r="C16" s="4"/>
    </row>
    <row r="17" spans="1:12" x14ac:dyDescent="0.25">
      <c r="A17" s="2" t="s">
        <v>25</v>
      </c>
      <c r="B17" s="2">
        <v>14000</v>
      </c>
      <c r="C17" s="2"/>
    </row>
    <row r="18" spans="1:12" x14ac:dyDescent="0.25">
      <c r="A18" s="2" t="s">
        <v>13</v>
      </c>
      <c r="B18" s="4">
        <f>B17*B16</f>
        <v>6986000</v>
      </c>
      <c r="C18" s="4"/>
    </row>
    <row r="19" spans="1:12" x14ac:dyDescent="0.25">
      <c r="A19" s="2" t="s">
        <v>14</v>
      </c>
      <c r="B19" s="2"/>
      <c r="C19" s="2"/>
    </row>
    <row r="20" spans="1:12" x14ac:dyDescent="0.25">
      <c r="A20" s="3" t="s">
        <v>15</v>
      </c>
      <c r="B20" s="6">
        <f>B18-B15</f>
        <v>6443337</v>
      </c>
      <c r="C20" s="6"/>
      <c r="D20" s="1"/>
      <c r="E20" s="1"/>
    </row>
    <row r="21" spans="1:12" x14ac:dyDescent="0.25">
      <c r="A21" s="3" t="s">
        <v>16</v>
      </c>
      <c r="B21" s="6">
        <f>ROUND((B20*90%),0)</f>
        <v>5799003</v>
      </c>
      <c r="C21" s="6"/>
    </row>
    <row r="22" spans="1:12" x14ac:dyDescent="0.25">
      <c r="A22" s="3" t="s">
        <v>17</v>
      </c>
      <c r="B22" s="6">
        <f>ROUND((B20*80%),0)</f>
        <v>5154670</v>
      </c>
      <c r="C22" s="6"/>
    </row>
    <row r="23" spans="1:12" x14ac:dyDescent="0.25">
      <c r="A23" s="3" t="s">
        <v>18</v>
      </c>
      <c r="B23" s="6">
        <f>MROUND((B20*0.03/12),500)</f>
        <v>16000</v>
      </c>
      <c r="C23" s="6"/>
    </row>
    <row r="24" spans="1:12" ht="18.75" x14ac:dyDescent="0.3">
      <c r="H24" s="9"/>
      <c r="I24" s="9"/>
      <c r="J24" s="9"/>
      <c r="K24" s="9"/>
      <c r="L24" s="9"/>
    </row>
    <row r="25" spans="1:12" ht="18.75" x14ac:dyDescent="0.3">
      <c r="B25" s="1">
        <f>B20/499</f>
        <v>12912.498997995992</v>
      </c>
      <c r="D25" s="1"/>
      <c r="H25" s="9"/>
      <c r="I25" s="9"/>
      <c r="J25" s="9"/>
      <c r="K25" s="9"/>
      <c r="L25" s="9"/>
    </row>
    <row r="26" spans="1:12" ht="16.5" x14ac:dyDescent="0.3">
      <c r="B26" s="1"/>
      <c r="F26" s="8"/>
      <c r="G26" s="8"/>
      <c r="H26" s="8"/>
      <c r="I26" s="8"/>
    </row>
    <row r="31" spans="1:12" x14ac:dyDescent="0.25">
      <c r="E31" t="s">
        <v>20</v>
      </c>
    </row>
    <row r="32" spans="1:12" x14ac:dyDescent="0.25">
      <c r="D32" s="2" t="s">
        <v>4</v>
      </c>
      <c r="E32" s="2" t="s">
        <v>21</v>
      </c>
      <c r="F32" s="2" t="s">
        <v>0</v>
      </c>
      <c r="G32" s="2" t="s">
        <v>22</v>
      </c>
      <c r="H32" s="2" t="s">
        <v>23</v>
      </c>
      <c r="I32" s="2"/>
    </row>
    <row r="33" spans="4:13" x14ac:dyDescent="0.25">
      <c r="D33" s="2">
        <v>600</v>
      </c>
      <c r="E33" s="10">
        <v>500</v>
      </c>
      <c r="F33" s="2">
        <v>6999000</v>
      </c>
      <c r="G33" s="2">
        <f t="shared" ref="G33:G37" si="0">F33/E33</f>
        <v>13998</v>
      </c>
      <c r="H33" s="2">
        <f t="shared" ref="H33:H37" si="1">F33/D33</f>
        <v>11665</v>
      </c>
      <c r="I33" s="2">
        <f t="shared" ref="I33:I37" si="2">D33/E33</f>
        <v>1.2</v>
      </c>
    </row>
    <row r="34" spans="4:13" x14ac:dyDescent="0.25">
      <c r="D34" s="2">
        <v>550</v>
      </c>
      <c r="E34" s="10"/>
      <c r="F34" s="2">
        <v>6700000</v>
      </c>
      <c r="G34" s="2" t="e">
        <f t="shared" si="0"/>
        <v>#DIV/0!</v>
      </c>
      <c r="H34" s="2">
        <f t="shared" si="1"/>
        <v>12181.818181818182</v>
      </c>
      <c r="I34" s="2" t="e">
        <f t="shared" si="2"/>
        <v>#DIV/0!</v>
      </c>
    </row>
    <row r="35" spans="4:13" x14ac:dyDescent="0.25">
      <c r="D35" s="2"/>
      <c r="E35" s="2"/>
      <c r="F35" s="4"/>
      <c r="G35" s="2" t="e">
        <f t="shared" si="0"/>
        <v>#DIV/0!</v>
      </c>
      <c r="H35" s="2" t="e">
        <f t="shared" si="1"/>
        <v>#DIV/0!</v>
      </c>
      <c r="I35" s="2" t="e">
        <f t="shared" si="2"/>
        <v>#DIV/0!</v>
      </c>
    </row>
    <row r="36" spans="4:13" x14ac:dyDescent="0.25">
      <c r="D36" s="2"/>
      <c r="E36" s="2"/>
      <c r="F36" s="4"/>
      <c r="G36" s="2" t="e">
        <f t="shared" si="0"/>
        <v>#DIV/0!</v>
      </c>
      <c r="H36" s="2" t="e">
        <f t="shared" si="1"/>
        <v>#DIV/0!</v>
      </c>
      <c r="I36" s="2" t="e">
        <f t="shared" si="2"/>
        <v>#DIV/0!</v>
      </c>
    </row>
    <row r="37" spans="4:13" x14ac:dyDescent="0.25">
      <c r="D37" s="2"/>
      <c r="E37" s="2"/>
      <c r="F37" s="2"/>
      <c r="G37" s="2" t="e">
        <f t="shared" si="0"/>
        <v>#DIV/0!</v>
      </c>
      <c r="H37" s="2" t="e">
        <f t="shared" si="1"/>
        <v>#DIV/0!</v>
      </c>
      <c r="I37" s="2" t="e">
        <f t="shared" si="2"/>
        <v>#DIV/0!</v>
      </c>
    </row>
    <row r="38" spans="4:13" x14ac:dyDescent="0.25">
      <c r="E38" t="s">
        <v>24</v>
      </c>
    </row>
    <row r="39" spans="4:13" x14ac:dyDescent="0.25">
      <c r="E39" s="2"/>
      <c r="F39" s="2"/>
      <c r="G39" s="2" t="e">
        <f>F39/E39</f>
        <v>#DIV/0!</v>
      </c>
      <c r="H39" s="2">
        <v>210000</v>
      </c>
      <c r="I39" s="2">
        <v>30000</v>
      </c>
      <c r="J39" s="2">
        <f>I39+H39+F39</f>
        <v>240000</v>
      </c>
      <c r="K39" s="2" t="e">
        <f>J39/E39</f>
        <v>#DIV/0!</v>
      </c>
      <c r="L39" s="4"/>
      <c r="M39" s="2"/>
    </row>
    <row r="40" spans="4:13" x14ac:dyDescent="0.25">
      <c r="D40" s="2"/>
      <c r="E40" s="2">
        <f>41.82*10.764</f>
        <v>450.15047999999996</v>
      </c>
      <c r="F40" s="2">
        <v>10500000</v>
      </c>
      <c r="G40" s="2">
        <f>F40/E40</f>
        <v>23325.533275006172</v>
      </c>
      <c r="H40" s="2">
        <v>630000</v>
      </c>
      <c r="I40" s="2">
        <v>30000</v>
      </c>
      <c r="J40" s="2">
        <f>I40+H40+F40</f>
        <v>11160000</v>
      </c>
      <c r="K40" s="2">
        <f>J40/E40</f>
        <v>24791.709652292277</v>
      </c>
      <c r="L40" s="4" t="e">
        <f>J40/D40</f>
        <v>#DIV/0!</v>
      </c>
      <c r="M40" s="2" t="e">
        <f>F40/D40</f>
        <v>#DIV/0!</v>
      </c>
    </row>
    <row r="41" spans="4:13" x14ac:dyDescent="0.25">
      <c r="D41" s="2"/>
      <c r="E41" s="2">
        <v>270</v>
      </c>
      <c r="F41" s="2">
        <v>4900000</v>
      </c>
      <c r="G41" s="2">
        <f>F41/E41</f>
        <v>18148.14814814815</v>
      </c>
      <c r="H41" s="2">
        <v>294000</v>
      </c>
      <c r="I41" s="2">
        <v>30000</v>
      </c>
      <c r="J41" s="2">
        <f>I41+H41+F41</f>
        <v>5224000</v>
      </c>
      <c r="K41" s="2">
        <f>J41/E41</f>
        <v>19348.14814814815</v>
      </c>
      <c r="L41" s="2"/>
      <c r="M41" s="2"/>
    </row>
    <row r="42" spans="4:13" x14ac:dyDescent="0.25">
      <c r="D42" s="2"/>
      <c r="E42" s="2"/>
      <c r="F42" s="2">
        <v>3000000</v>
      </c>
      <c r="G42" s="2" t="e">
        <f>F42/E42</f>
        <v>#DIV/0!</v>
      </c>
      <c r="H42" s="2">
        <v>180000</v>
      </c>
      <c r="I42" s="2">
        <v>30000</v>
      </c>
      <c r="J42" s="2">
        <f>I42+H42+F42</f>
        <v>3210000</v>
      </c>
      <c r="K42" s="2" t="e">
        <f>J42/E42</f>
        <v>#DIV/0!</v>
      </c>
      <c r="L42" s="2"/>
      <c r="M42" s="2"/>
    </row>
    <row r="43" spans="4:13" x14ac:dyDescent="0.25">
      <c r="G43" t="e">
        <f>F43/E43</f>
        <v>#DIV/0!</v>
      </c>
      <c r="H43">
        <v>111700</v>
      </c>
      <c r="I43" s="2">
        <v>100</v>
      </c>
      <c r="J43" s="2">
        <f>I43+H43+F43</f>
        <v>111800</v>
      </c>
      <c r="K43" s="2" t="e">
        <f>J43/E43</f>
        <v>#DIV/0!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1F8EA3-B19B-47DE-A629-6DB231024FE9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6EF8DE-ACD2-4F63-9106-CDE54C48B792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D22419-CC6E-46F6-8834-5282B976132D}">
  <dimension ref="A1"/>
  <sheetViews>
    <sheetView tabSelected="1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6E34D5-2CA1-4D0A-A2C6-1BA9C221AA11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45CF4A-7311-4706-B1AF-8281CA6E54B9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1F5006-878C-4066-AD72-17F8A8230EF4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Sheet</vt:lpstr>
      <vt:lpstr>Sheet6</vt:lpstr>
      <vt:lpstr>Sheet1</vt:lpstr>
      <vt:lpstr>Sheet2</vt:lpstr>
      <vt:lpstr>Sheet3</vt:lpstr>
      <vt:lpstr>Sheet4</vt:lpstr>
      <vt:lpstr>Sheet5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2024-01-11T05:08:05Z</dcterms:modified>
</cp:coreProperties>
</file>