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Rahul Ramchandra Vaishya\"/>
    </mc:Choice>
  </mc:AlternateContent>
  <xr:revisionPtr revIDLastSave="0" documentId="13_ncr:1_{3A6B0768-B7E1-4B90-B273-9B600400E505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7" i="4" l="1"/>
  <c r="I27" i="4" s="1"/>
  <c r="I26" i="4"/>
  <c r="C5" i="25"/>
  <c r="C4" i="25"/>
  <c r="G28" i="4"/>
  <c r="I28" i="4" l="1"/>
  <c r="P2" i="4"/>
  <c r="P3" i="4"/>
  <c r="B3" i="4" s="1"/>
  <c r="C3" i="4" s="1"/>
  <c r="D3" i="4" s="1"/>
  <c r="Q4" i="4"/>
  <c r="B4" i="4" s="1"/>
  <c r="C4" i="4" s="1"/>
  <c r="D4" i="4" s="1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<sst xmlns="http://schemas.openxmlformats.org/spreadsheetml/2006/main" count="129" uniqueCount="88">
  <si>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</si>
  <si>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</si>
  <si>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</si>
  <si>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</si>
  <si>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</si>
  <si>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</si>
  <si>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</si>
  <si>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</si>
  <si>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</si>
  <si>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</si>
  <si>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</si>
  <si>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</si>
  <si>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</si>
  <si>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</si>
  <si>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</si>
  <si>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</si>
  <si>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</si>
  <si>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</si>
  <si>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</si>
  <si>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</si>
  <si>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</si>
  <si>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</si>
  <si>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</si>
  <si>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</si>
  <si>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</si>
  <si>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</si>
  <si>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</si>
  <si>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</si>
  <si>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</si>
  <si>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</si>
  <si>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</si>
  <si>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</si>
  <si>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</si>
  <si>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</si>
  <si>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</si>
  <si>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</si>
  <si>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</si>
  <si>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</si>
  <si>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</si>
  <si>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</si>
  <si>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</si>
  <si>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</si>
  <si>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</si>
  <si>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</si>
  <si>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</si>
  <si>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</si>
  <si>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</si>
  <si>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</si>
  <si>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</si>
  <si>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</si>
  <si>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</si>
  <si>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</si>
  <si>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</si>
  <si>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</si>
  <si>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</si>
  <si>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</si>
  <si>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</si>
  <si>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</si>
  <si>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</si>
  <si>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</si>
  <si>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</si>
  <si>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</si>
  <si>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</si>
  <si>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</si>
  <si>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</si>
  <si>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</si>
  <si>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</si>
  <si>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</si>
  <si>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</si>
  <si>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</si>
  <si>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</si>
  <si>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</si>
  <si>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</si>
  <si>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</si>
  <si>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</si>
  <si>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</si>
  <si>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</si>
  <si>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</si>
  <si>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</si>
  <si>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</si>
  <si>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</si>
  <si>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</si>
  <si>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</si>
  <si>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</si>
  <si>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</si>
  <si>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- 2003</t>
  </si>
  <si>
    <t>TERRACE</t>
  </si>
  <si>
    <t>TMCA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</si>
</sst>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</xdr:colOff>
      <xdr:row>0</xdr:row>
      <xdr:rowOff>0</xdr:rowOff>
    </xdr:from>
    <xdr:to>
      <xdr:col>20</xdr:col>
      <xdr:colOff>496639</xdr:colOff>
      <xdr:row>37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73733C-E3D4-40E1-84A2-25D9766C1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34100" y="0"/>
          <a:ext cx="9593014" cy="77544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497326</xdr:colOff>
      <xdr:row>47</xdr:row>
      <xdr:rowOff>39318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3C7B69-1AA5-4FCF-A3C0-91EF61BA7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18126" cy="8726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192909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33551A-C1FD-427C-A395-B525992F8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61709" cy="8830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240115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F41DE0-F64D-47DF-A170-17AC235F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60915" cy="8583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392281</xdr:colOff>
      <xdr:row>48</xdr:row>
      <xdr:rowOff>115519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DF3A91-98B0-435F-A37A-DE09DC68E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584281" cy="8735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v>107300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C3*15%</f>
        <v>16095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C3-C4</f>
        <v>91205</v>
      </c>
      <c r="D5" s="63" t="s">
        <v>62</v>
      </c>
      <c r="E5" s="64">
        <f>C5/10.764</f>
        <v>8473.1512448903759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37400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53805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42505.950000000004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79905.950000000012</v>
      </c>
      <c r="D9" s="63" t="s">
        <v>62</v>
      </c>
      <c r="E9" s="64">
        <f>C9/10.764</f>
        <v>7423.443887030845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21</v>
      </c>
      <c r="D13" s="70">
        <f>D12-C13</f>
        <v>79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B16" sqref="B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15500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13000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21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39</v>
      </c>
      <c r="D8" s="26">
        <v>2003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31.5</v>
      </c>
      <c r="D10" s="26"/>
      <c r="F10" s="19"/>
    </row>
    <row r="11" spans="1:6" x14ac:dyDescent="0.25">
      <c r="A11" s="16"/>
      <c r="B11" s="27"/>
      <c r="C11" s="28">
        <f>C10%</f>
        <v>0.315</v>
      </c>
      <c r="D11" s="28"/>
      <c r="F11" s="19"/>
    </row>
    <row r="12" spans="1:6" x14ac:dyDescent="0.25">
      <c r="A12" s="16" t="s">
        <v>21</v>
      </c>
      <c r="B12" s="20"/>
      <c r="C12" s="21">
        <f>C6*C11</f>
        <v>787.5</v>
      </c>
      <c r="D12" s="24"/>
      <c r="F12" s="19"/>
    </row>
    <row r="13" spans="1:6" x14ac:dyDescent="0.25">
      <c r="A13" s="16" t="s">
        <v>22</v>
      </c>
      <c r="B13" s="20"/>
      <c r="C13" s="21">
        <f>C6-C12</f>
        <v>1712.5</v>
      </c>
      <c r="D13" s="24"/>
      <c r="F13" s="19"/>
    </row>
    <row r="14" spans="1:6" x14ac:dyDescent="0.25">
      <c r="A14" s="16" t="s">
        <v>15</v>
      </c>
      <c r="B14" s="20"/>
      <c r="C14" s="21">
        <f>C5</f>
        <v>13000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14712.5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390</v>
      </c>
      <c r="D18" s="26"/>
      <c r="F18" s="19"/>
    </row>
    <row r="19" spans="1:6" x14ac:dyDescent="0.25">
      <c r="A19" s="16" t="s">
        <v>74</v>
      </c>
      <c r="B19" s="6"/>
      <c r="C19" s="32">
        <f>C18*C16</f>
        <v>5737875</v>
      </c>
      <c r="D19" s="33"/>
      <c r="E19" s="70"/>
      <c r="F19" s="34"/>
    </row>
    <row r="20" spans="1:6" x14ac:dyDescent="0.25">
      <c r="A20" s="16" t="s">
        <v>24</v>
      </c>
      <c r="C20" s="35">
        <f>C19*90%</f>
        <v>5164087.5</v>
      </c>
      <c r="D20" s="32"/>
      <c r="F20" s="19"/>
    </row>
    <row r="21" spans="1:6" x14ac:dyDescent="0.25">
      <c r="A21" s="16" t="s">
        <v>25</v>
      </c>
      <c r="C21" s="35">
        <f>C19*80%</f>
        <v>4590300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975000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11953.90625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H27" sqref="H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450</v>
      </c>
      <c r="C2" s="4">
        <f t="shared" ref="C2:C16" si="1">B2*1.2</f>
        <v>540</v>
      </c>
      <c r="D2" s="4">
        <f t="shared" ref="D2:D16" si="2">C2*1.2</f>
        <v>648</v>
      </c>
      <c r="E2" s="5">
        <f t="shared" ref="E2:E16" si="3">R2</f>
        <v>7000000</v>
      </c>
      <c r="F2" s="4">
        <f t="shared" ref="F2:F15" si="4">ROUND((E2/B2),0)</f>
        <v>15556</v>
      </c>
      <c r="G2" s="78">
        <f t="shared" ref="G2:G15" si="5">ROUND((E2/C2),0)</f>
        <v>12963</v>
      </c>
      <c r="H2" s="78">
        <f t="shared" ref="H2:H15" si="6">ROUND((E2/D2),0)</f>
        <v>10802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450</v>
      </c>
      <c r="R2" s="79">
        <v>7000000</v>
      </c>
      <c r="S2" s="2"/>
    </row>
    <row r="3" spans="1:19" x14ac:dyDescent="0.25">
      <c r="A3" s="4">
        <v>2</v>
      </c>
      <c r="B3" s="4">
        <f t="shared" si="0"/>
        <v>550</v>
      </c>
      <c r="C3" s="4">
        <f t="shared" si="1"/>
        <v>660</v>
      </c>
      <c r="D3" s="4">
        <f t="shared" si="2"/>
        <v>792</v>
      </c>
      <c r="E3" s="5">
        <f t="shared" si="3"/>
        <v>9200000</v>
      </c>
      <c r="F3" s="4">
        <f t="shared" si="4"/>
        <v>16727</v>
      </c>
      <c r="G3" s="78">
        <f t="shared" si="5"/>
        <v>13939</v>
      </c>
      <c r="H3" s="78">
        <f t="shared" si="6"/>
        <v>11616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550</v>
      </c>
      <c r="R3" s="79">
        <v>9200000</v>
      </c>
      <c r="S3" s="2"/>
    </row>
    <row r="4" spans="1:19" x14ac:dyDescent="0.25">
      <c r="A4" s="4">
        <v>3</v>
      </c>
      <c r="B4" s="4">
        <f t="shared" si="0"/>
        <v>433.33333333333337</v>
      </c>
      <c r="C4" s="4">
        <f t="shared" si="1"/>
        <v>520</v>
      </c>
      <c r="D4" s="4">
        <f t="shared" si="2"/>
        <v>624</v>
      </c>
      <c r="E4" s="5">
        <f t="shared" si="3"/>
        <v>6800000</v>
      </c>
      <c r="F4" s="4">
        <f t="shared" si="4"/>
        <v>15692</v>
      </c>
      <c r="G4" s="78">
        <f t="shared" si="5"/>
        <v>13077</v>
      </c>
      <c r="H4" s="78">
        <f t="shared" si="6"/>
        <v>10897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v>520</v>
      </c>
      <c r="Q4" s="7">
        <f t="shared" ref="Q2:Q10" si="10">P4/1.2</f>
        <v>433.33333333333337</v>
      </c>
      <c r="R4" s="79">
        <v>6800000</v>
      </c>
      <c r="S4" s="2"/>
    </row>
    <row r="5" spans="1:19" x14ac:dyDescent="0.25">
      <c r="A5" s="4">
        <v>4</v>
      </c>
      <c r="B5" s="4">
        <f t="shared" si="0"/>
        <v>480</v>
      </c>
      <c r="C5" s="4">
        <f t="shared" si="1"/>
        <v>576</v>
      </c>
      <c r="D5" s="4">
        <f t="shared" si="2"/>
        <v>691.19999999999993</v>
      </c>
      <c r="E5" s="5">
        <f t="shared" si="3"/>
        <v>8500000</v>
      </c>
      <c r="F5" s="4">
        <f t="shared" si="4"/>
        <v>17708</v>
      </c>
      <c r="G5" s="78">
        <f t="shared" si="5"/>
        <v>14757</v>
      </c>
      <c r="H5" s="78">
        <f t="shared" si="6"/>
        <v>12297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480</v>
      </c>
      <c r="R5" s="79">
        <v>8500000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 t="s">
        <v>71</v>
      </c>
      <c r="G26" s="10">
        <v>240</v>
      </c>
      <c r="H26" s="10">
        <v>16500</v>
      </c>
      <c r="I26" s="10">
        <f>G26*H26</f>
        <v>3960000</v>
      </c>
    </row>
    <row r="27" spans="1:19" s="10" customFormat="1" x14ac:dyDescent="0.25">
      <c r="F27" s="74" t="s">
        <v>86</v>
      </c>
      <c r="G27" s="10">
        <v>220</v>
      </c>
      <c r="H27" s="10">
        <f>H26*0.4</f>
        <v>6600</v>
      </c>
      <c r="I27" s="10">
        <f>G27*H27</f>
        <v>1452000</v>
      </c>
    </row>
    <row r="28" spans="1:19" s="10" customFormat="1" x14ac:dyDescent="0.25">
      <c r="C28" s="72" t="s">
        <v>75</v>
      </c>
      <c r="D28" s="72"/>
      <c r="F28" s="57" t="s">
        <v>87</v>
      </c>
      <c r="G28" s="57">
        <f>SUM(G26:G27)</f>
        <v>460</v>
      </c>
      <c r="H28" s="10">
        <v>15000</v>
      </c>
      <c r="I28" s="10">
        <f>SUM(I26:I27)</f>
        <v>5412000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390</v>
      </c>
      <c r="H29" s="10">
        <f>G29/G28</f>
        <v>0.84782608695652173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2024-01-10T07:20:37Z</dcterms:modified>
</cp:coreProperties>
</file>