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SURESH VISHRAM PAL - SBI\"/>
    </mc:Choice>
  </mc:AlternateContent>
  <xr:revisionPtr revIDLastSave="0" documentId="13_ncr:1_{7CE2CFB4-35FC-458B-856D-639DC955E74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9" i="4" l="1"/>
  <c r="F38" i="4"/>
  <c r="F37" i="4"/>
  <c r="P35" i="16" l="1"/>
  <c r="O35" i="16"/>
  <c r="Q17" i="4"/>
  <c r="P34" i="15"/>
  <c r="O34" i="15"/>
  <c r="O41" i="14"/>
  <c r="N41" i="14"/>
  <c r="F40" i="4"/>
  <c r="E40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B17" i="4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X45" i="4" s="1"/>
  <c r="W46" i="4" l="1"/>
  <c r="W51" i="4"/>
  <c r="W47" i="4"/>
</calcChain>
</file>

<file path=xl/sharedStrings.xml><?xml version="1.0" encoding="utf-8"?>
<sst xmlns="http://schemas.openxmlformats.org/spreadsheetml/2006/main" count="53" uniqueCount="47">
  <si>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</si>
  <si>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</si>
  <si>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</si>
  <si>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</si>
  <si>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</si>
  <si>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</si>
  <si>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</si>
  <si>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</si>
  <si>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</si>
  <si>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</si>
  <si>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</si>
  <si>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</si>
  <si>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</si>
  <si>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</si>
  <si>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</si>
  <si>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</si>
  <si>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</si>
  <si>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</si>
  <si>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</si>
  <si>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</si>
  <si>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</si>
  <si>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</si>
  <si>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</si>
  <si>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</si>
  <si>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</si>
  <si>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</si>
  <si>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</si>
  <si>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</si>
  <si>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</si>
  <si>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</si>
  <si>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</si>
  <si>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</si>
  <si>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</si>
  <si>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</si>
  <si>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</si>
  <si>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</si>
  <si>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</si>
  <si>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</si>
  <si>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</si>
  <si>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</si>
  <si>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 - SURESH VISHRAM PAL</t>
  </si>
  <si>
    <t>Agree CA</t>
  </si>
  <si>
    <t>Open terr</t>
  </si>
  <si>
    <t>Utilty</t>
  </si>
  <si>
    <t>As per Part BCC</t>
  </si>
  <si>
    <t>.</t>
  </si>
  <si>
    <t>Approx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</si>
</sst>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8" fillId="0" borderId="1" xfId="0" applyFont="1" applyFill="1" applyBorder="1"/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1" fillId="0" borderId="1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572856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6A24C3-55CA-4147-B7CC-8D9BA9C99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716856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471107</xdr:colOff>
      <xdr:row>7</xdr:row>
      <xdr:rowOff>95250</xdr:rowOff>
    </xdr:from>
    <xdr:to>
      <xdr:col>27</xdr:col>
      <xdr:colOff>574017</xdr:colOff>
      <xdr:row>34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01D078-3174-4E99-94D7-8224A3341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107" y="1428750"/>
          <a:ext cx="16562110" cy="5048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190433</xdr:colOff>
      <xdr:row>0</xdr:row>
      <xdr:rowOff>161925</xdr:rowOff>
    </xdr:from>
    <xdr:to>
      <xdr:col>27</xdr:col>
      <xdr:colOff>352425</xdr:colOff>
      <xdr:row>26</xdr:row>
      <xdr:rowOff>141114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58B01A-85C0-45B3-9CF4-DB50468AC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9633" y="161925"/>
          <a:ext cx="15401992" cy="49321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493942</xdr:colOff>
      <xdr:row>1</xdr:row>
      <xdr:rowOff>28575</xdr:rowOff>
    </xdr:from>
    <xdr:to>
      <xdr:col>27</xdr:col>
      <xdr:colOff>173989</xdr:colOff>
      <xdr:row>28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38F01B-C85D-497A-BAF4-795B48D3F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3942" y="219075"/>
          <a:ext cx="16139247" cy="4791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4</xdr:row>
      <xdr:rowOff>47625</xdr:rowOff>
    </xdr:from>
    <xdr:to>
      <xdr:col>31</xdr:col>
      <xdr:colOff>164476</xdr:colOff>
      <xdr:row>37</xdr:row>
      <xdr:rowOff>58029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5C9769-E495-4769-8C42-4CEC4179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809625"/>
          <a:ext cx="18281026" cy="62969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602626</xdr:colOff>
      <xdr:row>37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20A22B-40DD-4CAB-AE3A-F77BB6018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1026" cy="7078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47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D8E2BA-4B45-463D-B93A-65EFDEF10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8821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278731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7A59AD-6651-45DD-96BD-E23161A41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57131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2"/>
  <sheetViews>
    <sheetView tabSelected="1" topLeftCell="A16" zoomScaleNormal="100" workbookViewId="0">
      <selection activeCell="X42" sqref="X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6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s="44" customFormat="1" x14ac:dyDescent="0.25">
      <c r="A3" s="42">
        <f t="shared" ref="A3:A14" si="0">N3</f>
        <v>0</v>
      </c>
      <c r="B3" s="42">
        <f t="shared" ref="B3:B14" si="1">Q3</f>
        <v>814</v>
      </c>
      <c r="C3" s="42">
        <f>B3*1.2</f>
        <v>976.8</v>
      </c>
      <c r="D3" s="42">
        <f t="shared" ref="D3:D14" si="2">C3*1.2</f>
        <v>1172.1599999999999</v>
      </c>
      <c r="E3" s="43">
        <f t="shared" ref="E3:E14" si="3">R3</f>
        <v>7500000</v>
      </c>
      <c r="F3" s="42">
        <f t="shared" ref="F3:F14" si="4">ROUND((E3/B3),0)</f>
        <v>9214</v>
      </c>
      <c r="G3" s="42">
        <f t="shared" ref="G3:G14" si="5">ROUND((E3/C3),0)</f>
        <v>7678</v>
      </c>
      <c r="H3" s="42">
        <f t="shared" ref="H3:H14" si="6">ROUND((E3/D3),0)</f>
        <v>6398</v>
      </c>
      <c r="I3" s="42" t="e">
        <f>#REF!</f>
        <v>#REF!</v>
      </c>
      <c r="J3" s="42">
        <f t="shared" ref="J3:J14" si="7">S3</f>
        <v>0</v>
      </c>
      <c r="O3" s="44">
        <v>0</v>
      </c>
      <c r="P3" s="44">
        <f t="shared" ref="P3:Q14" si="8">O3/1.2</f>
        <v>0</v>
      </c>
      <c r="Q3" s="44">
        <v>814</v>
      </c>
      <c r="R3" s="45">
        <v>7500000</v>
      </c>
    </row>
    <row r="4" spans="1:20" x14ac:dyDescent="0.25">
      <c r="A4" s="4">
        <f t="shared" ref="A4:A9" si="9">N4</f>
        <v>0</v>
      </c>
      <c r="B4" s="4">
        <f t="shared" ref="B4:B9" si="10">Q4</f>
        <v>800</v>
      </c>
      <c r="C4" s="4">
        <f t="shared" ref="C4:C9" si="11">B4*1.2</f>
        <v>960</v>
      </c>
      <c r="D4" s="4">
        <f t="shared" ref="D4:D9" si="12">C4*1.2</f>
        <v>1152</v>
      </c>
      <c r="E4" s="5">
        <f t="shared" ref="E4:E9" si="13">R4</f>
        <v>7600000</v>
      </c>
      <c r="F4" s="9">
        <f t="shared" ref="F4:F9" si="14">ROUND((E4/B4),0)</f>
        <v>9500</v>
      </c>
      <c r="G4" s="9">
        <f t="shared" ref="G4:G9" si="15">ROUND((E4/C4),0)</f>
        <v>7917</v>
      </c>
      <c r="H4" s="9">
        <f t="shared" ref="H4:H9" si="16">ROUND((E4/D4),0)</f>
        <v>6597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800</v>
      </c>
      <c r="R4" s="2">
        <v>7600000</v>
      </c>
    </row>
    <row r="5" spans="1:20" s="44" customFormat="1" x14ac:dyDescent="0.25">
      <c r="A5" s="42">
        <f t="shared" si="9"/>
        <v>0</v>
      </c>
      <c r="B5" s="42">
        <f t="shared" si="10"/>
        <v>814</v>
      </c>
      <c r="C5" s="42">
        <f t="shared" si="11"/>
        <v>976.8</v>
      </c>
      <c r="D5" s="42">
        <f t="shared" si="12"/>
        <v>1172.1599999999999</v>
      </c>
      <c r="E5" s="43">
        <f t="shared" si="13"/>
        <v>6500000</v>
      </c>
      <c r="F5" s="42">
        <f t="shared" si="14"/>
        <v>7985</v>
      </c>
      <c r="G5" s="42">
        <f t="shared" si="15"/>
        <v>6654</v>
      </c>
      <c r="H5" s="42">
        <f t="shared" si="16"/>
        <v>5545</v>
      </c>
      <c r="I5" s="42" t="e">
        <f>#REF!</f>
        <v>#REF!</v>
      </c>
      <c r="J5" s="42">
        <f t="shared" si="17"/>
        <v>0</v>
      </c>
      <c r="O5" s="44">
        <v>0</v>
      </c>
      <c r="P5" s="44">
        <f t="shared" si="18"/>
        <v>0</v>
      </c>
      <c r="Q5" s="44">
        <v>814</v>
      </c>
      <c r="R5" s="45">
        <v>6500000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2">N16</f>
        <v>0</v>
      </c>
      <c r="B16" s="4">
        <f t="shared" ref="B16:B28" si="33">Q16</f>
        <v>788</v>
      </c>
      <c r="C16" s="4">
        <f>B16*1.2</f>
        <v>945.59999999999991</v>
      </c>
      <c r="D16" s="4">
        <f t="shared" ref="D16:D28" si="34">C16*1.2</f>
        <v>1134.7199999999998</v>
      </c>
      <c r="E16" s="5">
        <f t="shared" ref="E16:E28" si="35">R16</f>
        <v>12500000</v>
      </c>
      <c r="F16" s="9">
        <f t="shared" ref="F16:F28" si="36">ROUND((E16/B16),0)</f>
        <v>15863</v>
      </c>
      <c r="G16" s="9">
        <f t="shared" ref="G16:G28" si="37">ROUND((E16/C16),0)</f>
        <v>13219</v>
      </c>
      <c r="H16" s="9">
        <f t="shared" ref="H16:H28" si="38">ROUND((E16/D16),0)</f>
        <v>11016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788</v>
      </c>
      <c r="R16" s="2">
        <v>12500000</v>
      </c>
    </row>
    <row r="17" spans="1:25" s="44" customFormat="1" x14ac:dyDescent="0.25">
      <c r="A17" s="42">
        <f t="shared" si="32"/>
        <v>0</v>
      </c>
      <c r="B17" s="42">
        <f t="shared" si="33"/>
        <v>958.33333333333337</v>
      </c>
      <c r="C17" s="42">
        <f t="shared" ref="C17:C28" si="41">B17*1.2</f>
        <v>1150</v>
      </c>
      <c r="D17" s="42">
        <f t="shared" si="34"/>
        <v>1380</v>
      </c>
      <c r="E17" s="43">
        <f t="shared" si="35"/>
        <v>9800000</v>
      </c>
      <c r="F17" s="42">
        <f t="shared" si="36"/>
        <v>10226</v>
      </c>
      <c r="G17" s="42">
        <f t="shared" si="37"/>
        <v>8522</v>
      </c>
      <c r="H17" s="42">
        <f t="shared" si="38"/>
        <v>7101</v>
      </c>
      <c r="I17" s="42" t="e">
        <f>#REF!</f>
        <v>#REF!</v>
      </c>
      <c r="J17" s="42">
        <f t="shared" si="39"/>
        <v>0</v>
      </c>
      <c r="O17" s="44">
        <v>0</v>
      </c>
      <c r="P17" s="44">
        <v>1150</v>
      </c>
      <c r="Q17" s="44">
        <f t="shared" si="40"/>
        <v>958.33333333333337</v>
      </c>
      <c r="R17" s="45">
        <v>9800000</v>
      </c>
    </row>
    <row r="18" spans="1:25" x14ac:dyDescent="0.25">
      <c r="A18" s="4">
        <f t="shared" si="32"/>
        <v>0</v>
      </c>
      <c r="B18" s="4">
        <f t="shared" si="33"/>
        <v>1041.6666666666667</v>
      </c>
      <c r="C18" s="4">
        <f t="shared" si="41"/>
        <v>1250</v>
      </c>
      <c r="D18" s="4">
        <f t="shared" si="34"/>
        <v>1500</v>
      </c>
      <c r="E18" s="5">
        <f t="shared" si="35"/>
        <v>10000000</v>
      </c>
      <c r="F18" s="9">
        <f t="shared" si="36"/>
        <v>9600</v>
      </c>
      <c r="G18" s="9">
        <f t="shared" si="37"/>
        <v>8000</v>
      </c>
      <c r="H18" s="9">
        <f t="shared" si="38"/>
        <v>6667</v>
      </c>
      <c r="I18" s="4" t="e">
        <f>#REF!</f>
        <v>#REF!</v>
      </c>
      <c r="J18" s="4">
        <f t="shared" si="39"/>
        <v>0</v>
      </c>
      <c r="O18">
        <v>0</v>
      </c>
      <c r="P18">
        <v>1250</v>
      </c>
      <c r="Q18">
        <f t="shared" si="40"/>
        <v>1041.6666666666667</v>
      </c>
      <c r="R18" s="2">
        <v>10000000</v>
      </c>
    </row>
    <row r="19" spans="1:25" x14ac:dyDescent="0.25">
      <c r="A19" s="4">
        <f t="shared" si="32"/>
        <v>0</v>
      </c>
      <c r="B19" s="4">
        <f t="shared" si="33"/>
        <v>850</v>
      </c>
      <c r="C19" s="4">
        <f t="shared" si="41"/>
        <v>1020</v>
      </c>
      <c r="D19" s="4">
        <f t="shared" si="34"/>
        <v>1224</v>
      </c>
      <c r="E19" s="5">
        <f t="shared" si="35"/>
        <v>7200000</v>
      </c>
      <c r="F19" s="9">
        <f t="shared" si="36"/>
        <v>8471</v>
      </c>
      <c r="G19" s="9">
        <f t="shared" si="37"/>
        <v>7059</v>
      </c>
      <c r="H19" s="9">
        <f t="shared" si="38"/>
        <v>5882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850</v>
      </c>
      <c r="R19" s="2">
        <v>7200000</v>
      </c>
    </row>
    <row r="20" spans="1:25" s="44" customFormat="1" x14ac:dyDescent="0.25">
      <c r="A20" s="42">
        <f t="shared" si="32"/>
        <v>0</v>
      </c>
      <c r="B20" s="42">
        <f t="shared" si="33"/>
        <v>883.33333333333337</v>
      </c>
      <c r="C20" s="42">
        <f t="shared" si="41"/>
        <v>1060</v>
      </c>
      <c r="D20" s="42">
        <f t="shared" si="34"/>
        <v>1272</v>
      </c>
      <c r="E20" s="43">
        <f t="shared" si="35"/>
        <v>9000000</v>
      </c>
      <c r="F20" s="42">
        <f t="shared" si="36"/>
        <v>10189</v>
      </c>
      <c r="G20" s="42">
        <f t="shared" si="37"/>
        <v>8491</v>
      </c>
      <c r="H20" s="42">
        <f t="shared" si="38"/>
        <v>7075</v>
      </c>
      <c r="I20" s="42" t="e">
        <f>#REF!</f>
        <v>#REF!</v>
      </c>
      <c r="J20" s="42">
        <f t="shared" si="39"/>
        <v>0</v>
      </c>
      <c r="O20" s="44">
        <v>0</v>
      </c>
      <c r="P20" s="44">
        <v>1060</v>
      </c>
      <c r="Q20" s="44">
        <f t="shared" si="40"/>
        <v>883.33333333333337</v>
      </c>
      <c r="R20" s="45">
        <v>9000000</v>
      </c>
    </row>
    <row r="21" spans="1:25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5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10000</v>
      </c>
      <c r="X29" s="20" t="s">
        <v>39</v>
      </c>
      <c r="Y29" t="s">
        <v>46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7300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10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50</v>
      </c>
      <c r="X34" s="24">
        <v>2014</v>
      </c>
      <c r="Y34" t="s">
        <v>44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7" t="s">
        <v>40</v>
      </c>
      <c r="Q36" s="47"/>
      <c r="R36" s="47"/>
      <c r="S36" s="47"/>
      <c r="T36" s="48"/>
      <c r="U36" s="21" t="s">
        <v>20</v>
      </c>
      <c r="V36" s="23"/>
      <c r="W36" s="24">
        <f>90*W33/W35</f>
        <v>15</v>
      </c>
      <c r="X36" s="24"/>
    </row>
    <row r="37" spans="4:25" ht="15.75" x14ac:dyDescent="0.25">
      <c r="D37" t="s">
        <v>41</v>
      </c>
      <c r="E37">
        <v>62.25</v>
      </c>
      <c r="F37" s="7">
        <f t="shared" ref="F37:F39" si="53">E37*10.764</f>
        <v>670.05899999999997</v>
      </c>
      <c r="U37" s="17"/>
      <c r="V37" s="26"/>
      <c r="W37" s="27">
        <f>W36%</f>
        <v>0.15</v>
      </c>
      <c r="X37" s="27"/>
    </row>
    <row r="38" spans="4:25" ht="15.75" x14ac:dyDescent="0.25">
      <c r="D38" t="s">
        <v>42</v>
      </c>
      <c r="E38">
        <v>4.5839999999999996</v>
      </c>
      <c r="F38" s="7">
        <f t="shared" si="53"/>
        <v>49.342175999999995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405</v>
      </c>
      <c r="X38" s="22"/>
    </row>
    <row r="39" spans="4:25" ht="15.75" x14ac:dyDescent="0.25">
      <c r="D39" t="s">
        <v>43</v>
      </c>
      <c r="E39">
        <v>7.444</v>
      </c>
      <c r="F39" s="7">
        <f t="shared" si="53"/>
        <v>80.12721599999999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2295</v>
      </c>
      <c r="X39" s="22"/>
    </row>
    <row r="40" spans="4:25" ht="15.75" x14ac:dyDescent="0.25">
      <c r="E40">
        <f>SUM(E37:E39)</f>
        <v>74.278000000000006</v>
      </c>
      <c r="F40" s="7">
        <f>E40*10.764</f>
        <v>799.52839200000005</v>
      </c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7300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9595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800</v>
      </c>
      <c r="X44" s="24"/>
    </row>
    <row r="45" spans="4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7676000</v>
      </c>
      <c r="X45" s="49">
        <f>W45*0.8</f>
        <v>6140800</v>
      </c>
    </row>
    <row r="46" spans="4:25" ht="15.75" x14ac:dyDescent="0.25">
      <c r="S46" s="11"/>
      <c r="T46" s="10"/>
      <c r="U46" s="17" t="s">
        <v>25</v>
      </c>
      <c r="V46" s="23"/>
      <c r="W46" s="41">
        <f>W45*0.9</f>
        <v>6908400</v>
      </c>
      <c r="X46" s="34"/>
    </row>
    <row r="47" spans="4:25" ht="15.75" x14ac:dyDescent="0.25">
      <c r="S47" s="10"/>
      <c r="T47" s="10"/>
      <c r="U47" s="17" t="s">
        <v>26</v>
      </c>
      <c r="V47" s="23"/>
      <c r="W47" s="33">
        <f>W45*0.8</f>
        <v>6140800</v>
      </c>
      <c r="X47" s="33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2160000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W45*0.03/12</f>
        <v>19190</v>
      </c>
      <c r="X51" s="33"/>
    </row>
    <row r="52" spans="21:24" ht="15.75" x14ac:dyDescent="0.25">
      <c r="U52" s="40" t="s">
        <v>45</v>
      </c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N38:O41"/>
  <sheetViews>
    <sheetView topLeftCell="A9" workbookViewId="0">
      <selection activeCell="O41" sqref="O41"/>
    </sheetView>
  </sheetViews>
  <sheetFormatPr defaultRowHeight="15" x14ac:dyDescent="0.25"/>
  <sheetData>
    <row r="38" spans="14:15" x14ac:dyDescent="0.25">
      <c r="N38">
        <v>62.25</v>
      </c>
    </row>
    <row r="39" spans="14:15" x14ac:dyDescent="0.25">
      <c r="N39">
        <v>5.992</v>
      </c>
    </row>
    <row r="40" spans="14:15" x14ac:dyDescent="0.25">
      <c r="N40">
        <v>7.3940000000000001</v>
      </c>
    </row>
    <row r="41" spans="14:15" x14ac:dyDescent="0.25">
      <c r="N41">
        <f>SUM(N38:N40)</f>
        <v>75.63600000000001</v>
      </c>
      <c r="O41">
        <f>N41*10.764</f>
        <v>814.14590400000009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P34"/>
  <sheetViews>
    <sheetView zoomScaleNormal="100" workbookViewId="0">
      <selection activeCell="P34" sqref="P34"/>
    </sheetView>
  </sheetViews>
  <sheetFormatPr defaultRowHeight="15" x14ac:dyDescent="0.25"/>
  <sheetData>
    <row r="2" spans="1:1" x14ac:dyDescent="0.25">
      <c r="A2" s="6"/>
    </row>
    <row r="31" spans="15:15" x14ac:dyDescent="0.25">
      <c r="O31">
        <v>62.25</v>
      </c>
    </row>
    <row r="32" spans="15:15" x14ac:dyDescent="0.25">
      <c r="O32">
        <v>4.5839999999999996</v>
      </c>
    </row>
    <row r="33" spans="15:16" x14ac:dyDescent="0.25">
      <c r="O33">
        <v>7.444</v>
      </c>
    </row>
    <row r="34" spans="15:16" x14ac:dyDescent="0.25">
      <c r="O34">
        <f>SUM(O31:O33)</f>
        <v>74.278000000000006</v>
      </c>
      <c r="P34">
        <f>O34*10.764</f>
        <v>799.52839200000005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O18:P35"/>
  <sheetViews>
    <sheetView topLeftCell="A4" zoomScaleNormal="100" workbookViewId="0">
      <selection activeCell="P35" sqref="P35"/>
    </sheetView>
  </sheetViews>
  <sheetFormatPr defaultRowHeight="15" x14ac:dyDescent="0.25"/>
  <sheetData>
    <row r="18" spans="15:15" ht="3.75" customHeight="1" x14ac:dyDescent="0.25"/>
    <row r="19" spans="15:15" hidden="1" x14ac:dyDescent="0.25"/>
    <row r="32" spans="15:15" x14ac:dyDescent="0.25">
      <c r="O32">
        <v>62.25</v>
      </c>
    </row>
    <row r="33" spans="15:16" x14ac:dyDescent="0.25">
      <c r="O33">
        <v>5.992</v>
      </c>
    </row>
    <row r="34" spans="15:16" x14ac:dyDescent="0.25">
      <c r="O34">
        <v>7.3940000000000001</v>
      </c>
    </row>
    <row r="35" spans="15:16" x14ac:dyDescent="0.25">
      <c r="O35">
        <f>SUM(O32:O34)</f>
        <v>75.63600000000001</v>
      </c>
      <c r="P35">
        <f>O35*10.764</f>
        <v>814.14590400000009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2" zoomScaleNormal="100" workbookViewId="0">
      <selection activeCell="F43" sqref="F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2024-01-10T10:35:49Z</dcterms:modified>
</cp:coreProperties>
</file>