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39AE88E2-02A1-499D-93E5-0C205F6F87B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2" sheetId="5" r:id="rId4"/>
    <sheet name="Sheet3" sheetId="6" r:id="rId5"/>
    <sheet name="Sheet7" sheetId="10" r:id="rId6"/>
    <sheet name="Sheet8" sheetId="11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" i="1" l="1"/>
  <c r="B18" i="1"/>
  <c r="G7" i="1"/>
  <c r="F15" i="1"/>
  <c r="G8" i="1"/>
  <c r="G10" i="1" s="1"/>
  <c r="F7" i="1"/>
  <c r="F6" i="1"/>
  <c r="F5" i="1"/>
  <c r="B33" i="1"/>
  <c r="J26" i="1"/>
  <c r="J31" i="1" l="1"/>
  <c r="J25" i="1" l="1"/>
  <c r="J30" i="1" l="1"/>
  <c r="J4" i="1"/>
  <c r="J29" i="1"/>
  <c r="J28" i="1" l="1"/>
  <c r="J27" i="1"/>
  <c r="G37" i="1"/>
  <c r="H37" i="1" s="1"/>
  <c r="G36" i="1"/>
  <c r="H36" i="1" s="1"/>
  <c r="D37" i="1"/>
  <c r="D36" i="1"/>
  <c r="G35" i="1"/>
  <c r="G34" i="1"/>
  <c r="G33" i="1"/>
  <c r="I33" i="1" s="1"/>
  <c r="J5" i="1" l="1"/>
  <c r="G25" i="1" l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H35" i="1"/>
  <c r="H34" i="1" l="1"/>
  <c r="H33" i="1"/>
  <c r="D34" i="1"/>
  <c r="I30" i="1" l="1"/>
  <c r="I29" i="1"/>
  <c r="I31" i="1"/>
  <c r="D35" i="1" l="1"/>
  <c r="I25" i="1"/>
  <c r="D33" i="1" l="1"/>
  <c r="I26" i="1"/>
  <c r="I27" i="1"/>
  <c r="I28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  <c r="B19" i="1" l="1"/>
</calcChain>
</file>

<file path=xl/sharedStrings.xml><?xml version="1.0" encoding="utf-8"?>
<sst xmlns="http://schemas.openxmlformats.org/spreadsheetml/2006/main" count="30" uniqueCount="28">
  <si>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</si>
  <si>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</si>
  <si>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</si>
  <si>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</si>
  <si>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</si>
  <si>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</si>
  <si>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</si>
  <si>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</si>
  <si>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</si>
  <si>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</si>
  <si>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</si>
  <si>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</si>
  <si>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</si>
  <si>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</si>
  <si>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</si>
  <si>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</si>
  <si>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</si>
  <si>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</si>
  <si>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</si>
  <si>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</si>
  <si>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</si>
  <si>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</si>
  <si>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</si>
  <si>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</si>
  <si>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 area</t>
  </si>
  <si>
    <t>Measurement Carpet</t>
  </si>
  <si>
    <t>DB</t>
  </si>
  <si>
    <t>FB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</si>
</sst>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12" fillId="2" borderId="1" xfId="0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43" fontId="14" fillId="2" borderId="1" xfId="0" applyNumberFormat="1" applyFont="1" applyFill="1" applyBorder="1"/>
    <xf numFmtId="43" fontId="15" fillId="2" borderId="1" xfId="0" applyNumberFormat="1" applyFont="1" applyFill="1" applyBorder="1"/>
    <xf numFmtId="0" fontId="7" fillId="0" borderId="1" xfId="0" applyFont="1" applyBorder="1"/>
    <xf numFmtId="0" fontId="0" fillId="0" borderId="1" xfId="0" applyBorder="1"/>
    <xf numFmtId="43" fontId="0" fillId="0" borderId="7" xfId="0" applyNumberFormat="1" applyBorder="1"/>
    <xf numFmtId="43" fontId="0" fillId="0" borderId="1" xfId="1" applyFont="1" applyFill="1" applyBorder="1"/>
    <xf numFmtId="0" fontId="3" fillId="0" borderId="0" xfId="0" applyFont="1"/>
    <xf numFmtId="0" fontId="2" fillId="0" borderId="0" xfId="0" applyFont="1"/>
    <xf numFmtId="10" fontId="2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59115</xdr:colOff>
      <xdr:row>46</xdr:row>
      <xdr:rowOff>172697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18A4C27-4BA3-458E-A6BA-8C0F1F59B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79915" cy="89356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22</xdr:col>
      <xdr:colOff>192394</xdr:colOff>
      <xdr:row>46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E1B93A-CF09-4478-A3AE-D15633438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0"/>
          <a:ext cx="13575019" cy="88880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363787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3F403C-7BF6-4CFC-A955-F3A80C0F3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165387" cy="8668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458540</xdr:colOff>
      <xdr:row>39</xdr:row>
      <xdr:rowOff>48669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93DA54-978C-484B-A484-154E5A92D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02540" cy="74781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H8" sqref="H8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1"/>
      <c r="C1" s="17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7"/>
      <c r="B2" s="32"/>
      <c r="C2" s="32"/>
      <c r="D2" s="40"/>
      <c r="E2" s="13"/>
      <c r="F2" t="s">
        <v>13</v>
      </c>
      <c r="I2" s="6"/>
      <c r="L2" s="5"/>
      <c r="O2" s="6"/>
    </row>
    <row r="3" spans="1:15" ht="16.5" x14ac:dyDescent="0.3">
      <c r="A3" s="27" t="s">
        <v>0</v>
      </c>
      <c r="B3" s="33">
        <v>9000</v>
      </c>
      <c r="C3" s="33"/>
      <c r="D3" s="30"/>
      <c r="E3" s="10"/>
      <c r="F3" s="5">
        <v>2022</v>
      </c>
      <c r="G3" s="7">
        <v>2024</v>
      </c>
      <c r="H3" s="8">
        <f>G3-F3</f>
        <v>2</v>
      </c>
      <c r="I3" s="6"/>
      <c r="J3">
        <v>26620</v>
      </c>
      <c r="L3" s="5"/>
      <c r="M3" s="7"/>
      <c r="N3" s="8"/>
      <c r="O3" s="6"/>
    </row>
    <row r="4" spans="1:15" ht="33" x14ac:dyDescent="0.3">
      <c r="A4" s="28" t="s">
        <v>1</v>
      </c>
      <c r="B4" s="33">
        <v>2600</v>
      </c>
      <c r="C4" s="33"/>
      <c r="D4" s="30"/>
      <c r="E4" s="10"/>
      <c r="F4" s="9" t="s">
        <v>24</v>
      </c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27" t="s">
        <v>2</v>
      </c>
      <c r="B5" s="33">
        <f>B3-B4</f>
        <v>6400</v>
      </c>
      <c r="C5" s="33"/>
      <c r="D5" s="30"/>
      <c r="E5" s="16"/>
      <c r="F5" s="51">
        <f>34.97*10.764</f>
        <v>376.41707999999994</v>
      </c>
      <c r="G5" s="19"/>
      <c r="H5" s="22"/>
      <c r="I5" s="36"/>
      <c r="J5">
        <f>J4/10.764</f>
        <v>2596.711259754738</v>
      </c>
      <c r="L5" s="5"/>
      <c r="M5" s="7"/>
      <c r="N5" s="8"/>
      <c r="O5" s="6"/>
    </row>
    <row r="6" spans="1:15" ht="16.5" x14ac:dyDescent="0.3">
      <c r="A6" s="27" t="s">
        <v>3</v>
      </c>
      <c r="B6" s="33">
        <f>B4</f>
        <v>2600</v>
      </c>
      <c r="C6" s="33"/>
      <c r="D6" s="30"/>
      <c r="E6" s="52"/>
      <c r="F6" s="52">
        <f>4.64*10.764</f>
        <v>49.944959999999995</v>
      </c>
      <c r="G6" s="20"/>
      <c r="H6" s="22"/>
      <c r="I6" s="14"/>
      <c r="J6" s="15"/>
      <c r="L6" s="5"/>
      <c r="M6" s="7"/>
      <c r="N6" s="8"/>
      <c r="O6" s="6"/>
    </row>
    <row r="7" spans="1:15" ht="16.5" x14ac:dyDescent="0.3">
      <c r="A7" s="27" t="s">
        <v>4</v>
      </c>
      <c r="B7" s="29">
        <v>0</v>
      </c>
      <c r="C7" s="29"/>
      <c r="D7" s="41"/>
      <c r="E7" s="53"/>
      <c r="F7" s="16">
        <f>SUM(F5:F6)</f>
        <v>426.36203999999992</v>
      </c>
      <c r="G7" s="20">
        <f>F7*1.1</f>
        <v>468.99824399999994</v>
      </c>
      <c r="H7" s="20">
        <f>G7/10.764</f>
        <v>43.570999999999998</v>
      </c>
      <c r="I7" s="15"/>
      <c r="J7" s="15"/>
      <c r="M7" s="54"/>
      <c r="N7" s="55"/>
    </row>
    <row r="8" spans="1:15" ht="16.5" x14ac:dyDescent="0.3">
      <c r="A8" s="27" t="s">
        <v>5</v>
      </c>
      <c r="B8" s="29">
        <f>B9-B7</f>
        <v>60</v>
      </c>
      <c r="C8" s="29"/>
      <c r="D8" s="42"/>
      <c r="E8" s="38"/>
      <c r="F8" s="16"/>
      <c r="G8" s="21">
        <f>G7*1.3</f>
        <v>609.69771719999994</v>
      </c>
      <c r="H8" s="20"/>
      <c r="I8" s="15"/>
      <c r="J8" s="15"/>
      <c r="M8" s="54"/>
      <c r="N8" s="55"/>
    </row>
    <row r="9" spans="1:15" ht="16.5" x14ac:dyDescent="0.3">
      <c r="A9" s="27" t="s">
        <v>6</v>
      </c>
      <c r="B9" s="29">
        <v>60</v>
      </c>
      <c r="C9" s="29"/>
      <c r="D9" s="41"/>
      <c r="E9" s="37"/>
      <c r="F9" s="39"/>
      <c r="G9" s="35">
        <v>5500</v>
      </c>
      <c r="H9" s="21"/>
      <c r="I9" s="15"/>
      <c r="J9" s="15"/>
      <c r="K9" s="12"/>
      <c r="L9" s="12"/>
      <c r="M9" s="11"/>
      <c r="N9" s="55"/>
    </row>
    <row r="10" spans="1:15" ht="33" x14ac:dyDescent="0.3">
      <c r="A10" s="28" t="s">
        <v>7</v>
      </c>
      <c r="B10" s="29">
        <f>90*B7/B9</f>
        <v>0</v>
      </c>
      <c r="C10" s="29"/>
      <c r="D10" s="41"/>
      <c r="E10" s="37"/>
      <c r="F10" s="16"/>
      <c r="G10" s="19">
        <f>G9*G8</f>
        <v>3353337.4445999996</v>
      </c>
      <c r="H10" s="21"/>
      <c r="I10" s="15"/>
      <c r="J10" s="15"/>
      <c r="K10" s="12"/>
      <c r="L10" s="12"/>
      <c r="M10" s="11"/>
      <c r="N10" s="55"/>
    </row>
    <row r="11" spans="1:15" ht="16.5" x14ac:dyDescent="0.3">
      <c r="A11" s="27"/>
      <c r="B11" s="34">
        <f>B10%</f>
        <v>0</v>
      </c>
      <c r="C11" s="34"/>
      <c r="D11" s="43"/>
      <c r="E11" s="25"/>
      <c r="F11" s="10"/>
      <c r="G11" s="20"/>
      <c r="H11" s="21"/>
      <c r="I11" s="15"/>
      <c r="J11" s="15"/>
      <c r="K11" s="12"/>
      <c r="L11" s="12"/>
      <c r="M11" s="11"/>
      <c r="N11" s="56"/>
    </row>
    <row r="12" spans="1:15" ht="16.5" x14ac:dyDescent="0.3">
      <c r="A12" s="27" t="s">
        <v>8</v>
      </c>
      <c r="B12" s="33">
        <f>B6*B11</f>
        <v>0</v>
      </c>
      <c r="C12" s="33"/>
      <c r="D12" s="44"/>
      <c r="E12" s="1"/>
      <c r="F12" s="10"/>
      <c r="G12" s="20"/>
      <c r="H12" s="21"/>
      <c r="I12" s="13"/>
      <c r="J12" s="15"/>
      <c r="K12" s="12"/>
      <c r="L12" s="21"/>
      <c r="M12" s="11"/>
      <c r="N12" s="8"/>
    </row>
    <row r="13" spans="1:15" ht="16.5" x14ac:dyDescent="0.3">
      <c r="A13" s="27" t="s">
        <v>9</v>
      </c>
      <c r="B13" s="33">
        <f>B6-B12</f>
        <v>2600</v>
      </c>
      <c r="C13" s="33"/>
      <c r="D13" s="44"/>
      <c r="E13" s="1"/>
      <c r="F13" s="10" t="s">
        <v>25</v>
      </c>
      <c r="G13" s="21" t="s">
        <v>26</v>
      </c>
      <c r="H13" s="21" t="s">
        <v>27</v>
      </c>
      <c r="I13" s="15"/>
      <c r="J13" s="15"/>
      <c r="K13" s="12"/>
      <c r="L13" s="12"/>
      <c r="M13" s="11"/>
      <c r="N13" s="8"/>
    </row>
    <row r="14" spans="1:15" ht="16.5" x14ac:dyDescent="0.3">
      <c r="A14" s="27" t="s">
        <v>2</v>
      </c>
      <c r="B14" s="33">
        <f>B5</f>
        <v>6400</v>
      </c>
      <c r="C14" s="33"/>
      <c r="D14" s="30"/>
      <c r="E14" s="10"/>
      <c r="F14" s="12">
        <v>360</v>
      </c>
      <c r="G14">
        <v>16</v>
      </c>
      <c r="H14" s="21">
        <v>13</v>
      </c>
      <c r="I14" s="15"/>
      <c r="J14" s="15"/>
      <c r="K14" s="12"/>
      <c r="L14" s="12"/>
      <c r="M14" s="11"/>
      <c r="N14" s="8"/>
    </row>
    <row r="15" spans="1:15" ht="16.5" x14ac:dyDescent="0.3">
      <c r="A15" s="27" t="s">
        <v>10</v>
      </c>
      <c r="B15" s="33">
        <f>B14+B13</f>
        <v>9000</v>
      </c>
      <c r="C15" s="33"/>
      <c r="D15" s="30"/>
      <c r="E15" s="10"/>
      <c r="F15" s="21">
        <f>F14+G14+H14</f>
        <v>389</v>
      </c>
      <c r="G15" s="23"/>
      <c r="H15" s="21"/>
      <c r="I15" s="12"/>
      <c r="J15" s="12"/>
      <c r="K15" s="12"/>
      <c r="L15" s="12"/>
      <c r="M15" s="11"/>
      <c r="N15" s="8"/>
    </row>
    <row r="16" spans="1:15" ht="16.5" x14ac:dyDescent="0.3">
      <c r="A16" s="46" t="s">
        <v>23</v>
      </c>
      <c r="B16" s="45">
        <v>426</v>
      </c>
      <c r="C16" s="45"/>
      <c r="D16" s="46"/>
      <c r="E16" s="10"/>
      <c r="F16" s="21"/>
      <c r="G16" s="24"/>
      <c r="H16" s="20"/>
      <c r="I16" s="10"/>
      <c r="N16" s="55"/>
    </row>
    <row r="17" spans="1:15" ht="16.5" x14ac:dyDescent="0.3">
      <c r="A17" s="46" t="s">
        <v>11</v>
      </c>
      <c r="B17" s="47">
        <f>B16*B15</f>
        <v>3834000</v>
      </c>
      <c r="C17" s="47"/>
      <c r="D17" s="48"/>
      <c r="E17" s="10"/>
      <c r="F17" s="21"/>
      <c r="G17" s="21"/>
      <c r="H17" s="20"/>
      <c r="I17" s="10"/>
      <c r="N17" s="20"/>
      <c r="O17" s="10"/>
    </row>
    <row r="18" spans="1:15" ht="16.5" x14ac:dyDescent="0.3">
      <c r="A18" s="46" t="s">
        <v>12</v>
      </c>
      <c r="B18" s="47">
        <f>469*B4</f>
        <v>1219400</v>
      </c>
      <c r="C18" s="47"/>
      <c r="D18" s="48"/>
      <c r="E18" s="10"/>
      <c r="F18" s="10"/>
      <c r="G18" s="10">
        <v>7045146283</v>
      </c>
    </row>
    <row r="19" spans="1:15" ht="16.5" x14ac:dyDescent="0.3">
      <c r="A19" s="45" t="s">
        <v>16</v>
      </c>
      <c r="B19" s="49">
        <f>B17*0.03/12</f>
        <v>9585</v>
      </c>
      <c r="C19" s="47"/>
      <c r="D19" s="47"/>
      <c r="E19" s="10"/>
    </row>
    <row r="20" spans="1:15" x14ac:dyDescent="0.25">
      <c r="B20" s="18"/>
      <c r="C20" s="18"/>
    </row>
    <row r="21" spans="1:15" x14ac:dyDescent="0.25">
      <c r="B21" s="18"/>
      <c r="C21" s="18"/>
    </row>
    <row r="23" spans="1:15" x14ac:dyDescent="0.25">
      <c r="D23" t="s">
        <v>14</v>
      </c>
    </row>
    <row r="24" spans="1:15" x14ac:dyDescent="0.25">
      <c r="B24" s="50" t="s">
        <v>20</v>
      </c>
      <c r="C24" s="50" t="s">
        <v>15</v>
      </c>
      <c r="D24" s="51" t="s">
        <v>21</v>
      </c>
      <c r="E24" s="51"/>
      <c r="F24" s="51" t="s">
        <v>11</v>
      </c>
      <c r="G24" s="51" t="s">
        <v>17</v>
      </c>
      <c r="H24" s="51" t="s">
        <v>18</v>
      </c>
      <c r="I24" s="51" t="s">
        <v>19</v>
      </c>
      <c r="J24" s="51"/>
    </row>
    <row r="25" spans="1:15" ht="17.25" x14ac:dyDescent="0.3">
      <c r="B25" s="50"/>
      <c r="C25" s="50">
        <v>376</v>
      </c>
      <c r="D25" s="51"/>
      <c r="E25" s="51"/>
      <c r="F25" s="51">
        <v>4000000</v>
      </c>
      <c r="G25" s="16">
        <f t="shared" ref="G25:G31" si="0">F25/C25</f>
        <v>10638.297872340425</v>
      </c>
      <c r="H25" s="16" t="e">
        <f>F25/D25</f>
        <v>#DIV/0!</v>
      </c>
      <c r="I25" s="16" t="e">
        <f t="shared" ref="I25:I31" si="1">F25/B25</f>
        <v>#DIV/0!</v>
      </c>
      <c r="J25" s="51">
        <f>B25/C25</f>
        <v>0</v>
      </c>
      <c r="K25" s="26"/>
    </row>
    <row r="26" spans="1:15" ht="17.25" x14ac:dyDescent="0.3">
      <c r="B26" s="50"/>
      <c r="C26" s="50">
        <v>457</v>
      </c>
      <c r="D26" s="51"/>
      <c r="E26" s="51"/>
      <c r="F26" s="51">
        <v>4200000</v>
      </c>
      <c r="G26" s="16">
        <f t="shared" si="0"/>
        <v>9190.3719912472643</v>
      </c>
      <c r="H26" s="16" t="e">
        <f>F26/D26</f>
        <v>#DIV/0!</v>
      </c>
      <c r="I26" s="16" t="e">
        <f t="shared" si="1"/>
        <v>#DIV/0!</v>
      </c>
      <c r="J26" s="51">
        <f>B26/C26</f>
        <v>0</v>
      </c>
      <c r="K26" s="26"/>
    </row>
    <row r="27" spans="1:15" x14ac:dyDescent="0.25">
      <c r="B27" s="50"/>
      <c r="C27" s="50">
        <v>440</v>
      </c>
      <c r="D27" s="51"/>
      <c r="E27" s="51"/>
      <c r="F27" s="16">
        <v>4099000</v>
      </c>
      <c r="G27" s="16">
        <f t="shared" si="0"/>
        <v>9315.9090909090901</v>
      </c>
      <c r="H27" s="16" t="e">
        <f t="shared" ref="H27:H31" si="2">F27/D27</f>
        <v>#DIV/0!</v>
      </c>
      <c r="I27" s="16" t="e">
        <f t="shared" si="1"/>
        <v>#DIV/0!</v>
      </c>
      <c r="J27" s="51">
        <f t="shared" ref="J27:J31" si="3">D27/C27</f>
        <v>0</v>
      </c>
    </row>
    <row r="28" spans="1:15" x14ac:dyDescent="0.25">
      <c r="B28" s="50">
        <v>650</v>
      </c>
      <c r="C28" s="50">
        <v>376</v>
      </c>
      <c r="D28" s="51"/>
      <c r="E28" s="51"/>
      <c r="F28" s="16">
        <v>3600000</v>
      </c>
      <c r="G28" s="16">
        <f t="shared" si="0"/>
        <v>9574.4680851063822</v>
      </c>
      <c r="H28" s="16" t="e">
        <f t="shared" si="2"/>
        <v>#DIV/0!</v>
      </c>
      <c r="I28" s="16">
        <f t="shared" si="1"/>
        <v>5538.4615384615381</v>
      </c>
      <c r="J28" s="51">
        <f t="shared" si="3"/>
        <v>0</v>
      </c>
    </row>
    <row r="29" spans="1:15" x14ac:dyDescent="0.25">
      <c r="B29" s="50"/>
      <c r="C29" s="50"/>
      <c r="D29" s="51"/>
      <c r="E29" s="51"/>
      <c r="F29" s="16"/>
      <c r="G29" s="16" t="e">
        <f t="shared" si="0"/>
        <v>#DIV/0!</v>
      </c>
      <c r="H29" s="16" t="e">
        <f t="shared" si="2"/>
        <v>#DIV/0!</v>
      </c>
      <c r="I29" s="16" t="e">
        <f t="shared" si="1"/>
        <v>#DIV/0!</v>
      </c>
      <c r="J29" s="51" t="e">
        <f t="shared" si="3"/>
        <v>#DIV/0!</v>
      </c>
    </row>
    <row r="30" spans="1:15" x14ac:dyDescent="0.25">
      <c r="B30" s="50"/>
      <c r="C30" s="50"/>
      <c r="D30" s="51"/>
      <c r="E30" s="51"/>
      <c r="F30" s="16"/>
      <c r="G30" s="16" t="e">
        <f t="shared" si="0"/>
        <v>#DIV/0!</v>
      </c>
      <c r="H30" s="16" t="e">
        <f t="shared" si="2"/>
        <v>#DIV/0!</v>
      </c>
      <c r="I30" s="16" t="e">
        <f t="shared" si="1"/>
        <v>#DIV/0!</v>
      </c>
      <c r="J30" s="51" t="e">
        <f t="shared" si="3"/>
        <v>#DIV/0!</v>
      </c>
    </row>
    <row r="31" spans="1:15" x14ac:dyDescent="0.25">
      <c r="B31" s="50"/>
      <c r="C31" s="50"/>
      <c r="D31" s="51"/>
      <c r="E31" s="51"/>
      <c r="F31" s="16"/>
      <c r="G31" s="16" t="e">
        <f t="shared" si="0"/>
        <v>#DIV/0!</v>
      </c>
      <c r="H31" s="16" t="e">
        <f t="shared" si="2"/>
        <v>#DIV/0!</v>
      </c>
      <c r="I31" s="16" t="e">
        <f t="shared" si="1"/>
        <v>#DIV/0!</v>
      </c>
      <c r="J31" s="51" t="e">
        <f t="shared" si="3"/>
        <v>#DIV/0!</v>
      </c>
    </row>
    <row r="32" spans="1:15" x14ac:dyDescent="0.25">
      <c r="B32" s="13" t="s">
        <v>22</v>
      </c>
    </row>
    <row r="33" spans="1:9" x14ac:dyDescent="0.25">
      <c r="B33" s="50">
        <f>34.85*10.764</f>
        <v>375.12540000000001</v>
      </c>
      <c r="C33" s="50">
        <v>7020649</v>
      </c>
      <c r="D33" s="51">
        <f>C33/B33</f>
        <v>18715.472212758719</v>
      </c>
      <c r="E33" s="51">
        <v>421300</v>
      </c>
      <c r="F33" s="51">
        <v>30000</v>
      </c>
      <c r="G33" s="16">
        <f>F33+E33+C33</f>
        <v>7471949</v>
      </c>
      <c r="H33" s="51">
        <f>G33/B33</f>
        <v>19918.536574702754</v>
      </c>
      <c r="I33" s="16" t="e">
        <f>G33/A33</f>
        <v>#DIV/0!</v>
      </c>
    </row>
    <row r="34" spans="1:9" x14ac:dyDescent="0.25">
      <c r="B34" s="50"/>
      <c r="C34" s="50"/>
      <c r="D34" s="51" t="e">
        <f>C34/B34</f>
        <v>#DIV/0!</v>
      </c>
      <c r="E34" s="51">
        <v>385000</v>
      </c>
      <c r="F34" s="51">
        <v>30000</v>
      </c>
      <c r="G34" s="16">
        <f>F34+E34+C34</f>
        <v>415000</v>
      </c>
      <c r="H34" s="51" t="e">
        <f>G34/B34</f>
        <v>#DIV/0!</v>
      </c>
      <c r="I34" s="16"/>
    </row>
    <row r="35" spans="1:9" x14ac:dyDescent="0.25">
      <c r="B35" s="50"/>
      <c r="C35" s="50"/>
      <c r="D35" s="51" t="e">
        <f>C35/B35</f>
        <v>#DIV/0!</v>
      </c>
      <c r="E35" s="51">
        <v>315000</v>
      </c>
      <c r="F35" s="51">
        <v>30000</v>
      </c>
      <c r="G35" s="16">
        <f>F35+E35+C35</f>
        <v>345000</v>
      </c>
      <c r="H35" s="51" t="e">
        <f>G35/B35</f>
        <v>#DIV/0!</v>
      </c>
      <c r="I35" s="51"/>
    </row>
    <row r="36" spans="1:9" ht="15.75" x14ac:dyDescent="0.25">
      <c r="A36" s="11"/>
      <c r="B36" s="50"/>
      <c r="C36" s="50"/>
      <c r="D36" s="51" t="e">
        <f>C36/B36</f>
        <v>#DIV/0!</v>
      </c>
      <c r="E36" s="51">
        <v>419540</v>
      </c>
      <c r="F36" s="51">
        <v>30000</v>
      </c>
      <c r="G36" s="16">
        <f>F36+E36+C36</f>
        <v>449540</v>
      </c>
      <c r="H36" s="51" t="e">
        <f>G36/B36</f>
        <v>#DIV/0!</v>
      </c>
      <c r="I36" s="51"/>
    </row>
    <row r="37" spans="1:9" ht="15.75" x14ac:dyDescent="0.25">
      <c r="A37" s="11"/>
      <c r="B37" s="50"/>
      <c r="C37" s="50"/>
      <c r="D37" s="51" t="e">
        <f>C37/B37</f>
        <v>#DIV/0!</v>
      </c>
      <c r="E37" s="51">
        <v>210000</v>
      </c>
      <c r="F37" s="51">
        <v>30000</v>
      </c>
      <c r="G37" s="16">
        <f>F37+E37+C37</f>
        <v>240000</v>
      </c>
      <c r="H37" s="51" t="e">
        <f>G37/B37</f>
        <v>#DIV/0!</v>
      </c>
      <c r="I37" s="51"/>
    </row>
    <row r="38" spans="1:9" ht="15.75" x14ac:dyDescent="0.25">
      <c r="A38" s="11"/>
    </row>
    <row r="39" spans="1:9" ht="15.75" x14ac:dyDescent="0.25">
      <c r="A39" s="11"/>
    </row>
    <row r="40" spans="1:9" ht="15.75" x14ac:dyDescent="0.25">
      <c r="A40" s="11"/>
    </row>
    <row r="41" spans="1:9" ht="15.75" x14ac:dyDescent="0.25">
      <c r="A41" s="11"/>
    </row>
    <row r="42" spans="1:9" ht="15.75" x14ac:dyDescent="0.25">
      <c r="A42" s="11"/>
    </row>
    <row r="62" spans="4:6" x14ac:dyDescent="0.25">
      <c r="D62" s="10"/>
      <c r="E62" s="10"/>
      <c r="F62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F8F34-B9B5-4CC1-895C-7BE1669F4B0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5761D-F946-466E-A572-CAE68E73FABE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3C675-ADE0-495C-9D03-600D697D9387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2024-01-10T05:57:31Z</dcterms:modified>
</cp:coreProperties>
</file>