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9" i="1" l="1"/>
  <c r="G6" i="1"/>
  <c r="E8" i="1"/>
  <c r="D8" i="1"/>
  <c r="D6" i="1"/>
  <c r="D7" i="1"/>
  <c r="D5" i="1"/>
  <c r="G2" i="1"/>
  <c r="F2" i="1"/>
  <c r="N21" i="1"/>
  <c r="N8" i="1"/>
  <c r="N9" i="1" s="1"/>
  <c r="N6" i="1"/>
  <c r="N4" i="1"/>
  <c r="N3" i="1"/>
  <c r="N12" i="1" s="1"/>
  <c r="N10" i="1" l="1"/>
  <c r="N11" i="1" s="1"/>
  <c r="N13" i="1" s="1"/>
  <c r="N16" i="1" s="1"/>
  <c r="N20" i="1" s="1"/>
  <c r="N17" i="1" l="1"/>
  <c r="N18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<sst xmlns="http://schemas.openxmlformats.org/spreadsheetml/2006/main" count="22" uniqueCount="21">
  <si>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</si>
  <si>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</si>
  <si>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</si>
  <si>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</si>
  <si>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</si>
  <si>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</si>
  <si>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</si>
  <si>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</si>
  <si>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</si>
  <si>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</si>
  <si>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</si>
  <si>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Area</t>
  </si>
  <si>
    <t>Value / RV</t>
  </si>
  <si>
    <t>RV</t>
  </si>
  <si>
    <t>DV</t>
  </si>
  <si>
    <t>IV</t>
  </si>
  <si>
    <t>Rental Value</t>
  </si>
  <si>
    <t>Guideline Rate</t>
  </si>
  <si>
    <t>Carpet</t>
  </si>
  <si>
    <t>FB</t>
  </si>
  <si>
    <t>Op Terra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</si>
</sst>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1" xfId="0" applyFont="1" applyBorder="1"/>
    <xf numFmtId="43" fontId="3" fillId="0" borderId="1" xfId="1" applyFont="1" applyFill="1" applyBorder="1"/>
    <xf numFmtId="0" fontId="2" fillId="0" borderId="1" xfId="0" applyFont="1" applyBorder="1" applyAlignment="1">
      <alignment wrapText="1"/>
    </xf>
    <xf numFmtId="0" fontId="3" fillId="0" borderId="1" xfId="0" applyFont="1" applyBorder="1"/>
    <xf numFmtId="10" fontId="3" fillId="0" borderId="1" xfId="0" applyNumberFormat="1" applyFont="1" applyBorder="1"/>
    <xf numFmtId="0" fontId="2" fillId="2" borderId="1" xfId="0" applyFont="1" applyFill="1" applyBorder="1"/>
    <xf numFmtId="0" fontId="3" fillId="2" borderId="1" xfId="0" applyFont="1" applyFill="1" applyBorder="1"/>
    <xf numFmtId="43" fontId="3" fillId="2" borderId="1" xfId="0" applyNumberFormat="1" applyFont="1" applyFill="1" applyBorder="1"/>
    <xf numFmtId="0" fontId="2" fillId="0" borderId="1" xfId="0" applyFont="1" applyFill="1" applyBorder="1"/>
    <xf numFmtId="43" fontId="3" fillId="0" borderId="1" xfId="0" applyNumberFormat="1" applyFont="1" applyFill="1" applyBorder="1"/>
    <xf numFmtId="0" fontId="3" fillId="0" borderId="1" xfId="0" applyFont="1" applyFill="1" applyBorder="1"/>
    <xf numFmtId="0" fontId="2" fillId="0" borderId="2" xfId="0" applyFont="1" applyFill="1" applyBorder="1"/>
    <xf numFmtId="43" fontId="2" fillId="0" borderId="0" xfId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1"/>
  <sheetViews>
    <sheetView tabSelected="1" topLeftCell="A10" workbookViewId="0">
      <selection activeCell="N20" sqref="N20"/>
    </sheetView>
  </sheetViews>
  <sheetFormatPr defaultRowHeight="15" x14ac:dyDescent="0.25"/>
  <cols>
    <col min="13" max="13" width="19.5703125" bestFit="1" customWidth="1"/>
    <col min="14" max="14" width="12.140625" bestFit="1" customWidth="1"/>
  </cols>
  <sheetData>
    <row r="1" spans="2:14" ht="16.5" x14ac:dyDescent="0.3">
      <c r="F1">
        <v>42.302</v>
      </c>
      <c r="G1">
        <v>5.45</v>
      </c>
      <c r="M1" s="1" t="s">
        <v>0</v>
      </c>
      <c r="N1" s="2">
        <v>11000</v>
      </c>
    </row>
    <row r="2" spans="2:14" ht="82.5" x14ac:dyDescent="0.3">
      <c r="F2">
        <f>F1*10.764</f>
        <v>455.33872799999995</v>
      </c>
      <c r="G2">
        <f>G1*10.764</f>
        <v>58.663799999999995</v>
      </c>
      <c r="M2" s="3" t="s">
        <v>1</v>
      </c>
      <c r="N2" s="2">
        <v>2800</v>
      </c>
    </row>
    <row r="3" spans="2:14" ht="16.5" x14ac:dyDescent="0.3">
      <c r="M3" s="1" t="s">
        <v>2</v>
      </c>
      <c r="N3" s="2">
        <f>N1-N2</f>
        <v>8200</v>
      </c>
    </row>
    <row r="4" spans="2:14" ht="16.5" x14ac:dyDescent="0.3">
      <c r="M4" s="1" t="s">
        <v>3</v>
      </c>
      <c r="N4" s="2">
        <f>N2*1</f>
        <v>2800</v>
      </c>
    </row>
    <row r="5" spans="2:14" ht="16.5" x14ac:dyDescent="0.3">
      <c r="B5" t="s">
        <v>18</v>
      </c>
      <c r="C5">
        <v>30.353999999999999</v>
      </c>
      <c r="D5">
        <f>C5*10.764</f>
        <v>326.73045599999995</v>
      </c>
      <c r="E5">
        <v>327</v>
      </c>
      <c r="G5">
        <v>327</v>
      </c>
      <c r="M5" s="1" t="s">
        <v>4</v>
      </c>
      <c r="N5" s="4">
        <v>7</v>
      </c>
    </row>
    <row r="6" spans="2:14" ht="16.5" x14ac:dyDescent="0.3">
      <c r="B6" t="s">
        <v>19</v>
      </c>
      <c r="C6">
        <v>5.8780000000000001</v>
      </c>
      <c r="D6">
        <f t="shared" ref="D6:D7" si="0">C6*10.764</f>
        <v>63.270792</v>
      </c>
      <c r="E6">
        <v>63</v>
      </c>
      <c r="G6">
        <f>G5*1.2+63+59</f>
        <v>514.4</v>
      </c>
      <c r="M6" s="1" t="s">
        <v>5</v>
      </c>
      <c r="N6" s="4">
        <f>N7-N5</f>
        <v>53</v>
      </c>
    </row>
    <row r="7" spans="2:14" ht="16.5" x14ac:dyDescent="0.3">
      <c r="B7" t="s">
        <v>20</v>
      </c>
      <c r="C7">
        <v>5.4489999999999998</v>
      </c>
      <c r="D7">
        <f t="shared" si="0"/>
        <v>58.653035999999993</v>
      </c>
      <c r="E7">
        <v>59</v>
      </c>
      <c r="G7">
        <v>514</v>
      </c>
      <c r="M7" s="1" t="s">
        <v>6</v>
      </c>
      <c r="N7" s="4">
        <v>60</v>
      </c>
    </row>
    <row r="8" spans="2:14" ht="49.5" x14ac:dyDescent="0.3">
      <c r="D8">
        <f>SUM(D5:D7)</f>
        <v>448.6542839999999</v>
      </c>
      <c r="E8">
        <f>SUM(E5:E7)</f>
        <v>449</v>
      </c>
      <c r="M8" s="3" t="s">
        <v>7</v>
      </c>
      <c r="N8" s="4">
        <f>90*N5/N7</f>
        <v>10.5</v>
      </c>
    </row>
    <row r="9" spans="2:14" ht="16.5" x14ac:dyDescent="0.3">
      <c r="M9" s="1"/>
      <c r="N9" s="5">
        <f>N8%</f>
        <v>0.105</v>
      </c>
    </row>
    <row r="10" spans="2:14" ht="16.5" x14ac:dyDescent="0.3">
      <c r="M10" s="1" t="s">
        <v>8</v>
      </c>
      <c r="N10" s="2">
        <f>N4*N9</f>
        <v>294</v>
      </c>
    </row>
    <row r="11" spans="2:14" ht="16.5" x14ac:dyDescent="0.3">
      <c r="M11" s="1" t="s">
        <v>9</v>
      </c>
      <c r="N11" s="2">
        <f>N4-N10</f>
        <v>2506</v>
      </c>
    </row>
    <row r="12" spans="2:14" ht="16.5" x14ac:dyDescent="0.3">
      <c r="M12" s="1" t="s">
        <v>2</v>
      </c>
      <c r="N12" s="2">
        <f>N3</f>
        <v>8200</v>
      </c>
    </row>
    <row r="13" spans="2:14" ht="16.5" x14ac:dyDescent="0.3">
      <c r="M13" s="1" t="s">
        <v>10</v>
      </c>
      <c r="N13" s="2">
        <f>N12+N11</f>
        <v>10706</v>
      </c>
    </row>
    <row r="14" spans="2:14" ht="16.5" x14ac:dyDescent="0.3">
      <c r="M14" s="1"/>
      <c r="N14" s="4"/>
    </row>
    <row r="15" spans="2:14" ht="16.5" x14ac:dyDescent="0.3">
      <c r="M15" s="6" t="s">
        <v>11</v>
      </c>
      <c r="N15" s="7">
        <v>449</v>
      </c>
    </row>
    <row r="16" spans="2:14" ht="16.5" x14ac:dyDescent="0.3">
      <c r="M16" s="6" t="s">
        <v>12</v>
      </c>
      <c r="N16" s="8">
        <f>N13*N15</f>
        <v>4806994</v>
      </c>
    </row>
    <row r="17" spans="13:14" ht="16.5" x14ac:dyDescent="0.3">
      <c r="M17" s="9" t="s">
        <v>13</v>
      </c>
      <c r="N17" s="10">
        <f>N16*90%</f>
        <v>4326294.6000000006</v>
      </c>
    </row>
    <row r="18" spans="13:14" ht="16.5" x14ac:dyDescent="0.3">
      <c r="M18" s="9" t="s">
        <v>14</v>
      </c>
      <c r="N18" s="10">
        <f>N16*80%</f>
        <v>3845595.2</v>
      </c>
    </row>
    <row r="19" spans="13:14" ht="16.5" x14ac:dyDescent="0.3">
      <c r="M19" s="9" t="s">
        <v>15</v>
      </c>
      <c r="N19" s="10">
        <f>538.8*N2</f>
        <v>1508639.9999999998</v>
      </c>
    </row>
    <row r="20" spans="13:14" ht="16.5" x14ac:dyDescent="0.3">
      <c r="M20" s="11" t="s">
        <v>16</v>
      </c>
      <c r="N20" s="10">
        <f>N16*0.025/12</f>
        <v>10014.570833333333</v>
      </c>
    </row>
    <row r="21" spans="13:14" ht="16.5" x14ac:dyDescent="0.3">
      <c r="M21" s="12" t="s">
        <v>17</v>
      </c>
      <c r="N21" s="13">
        <f>N15*11627</f>
        <v>5220523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2024-01-11T07:40:21Z</dcterms:modified>
</cp:coreProperties>
</file>