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5360" windowHeight="7650" tabRatio="93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 4" sheetId="37" r:id="rId8"/>
    <sheet name="Sheet 5" sheetId="38" r:id="rId9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25"/>
  <c r="C19" i="23"/>
  <c r="Q8" i="4"/>
  <c r="B8" s="1"/>
  <c r="C8" s="1"/>
  <c r="P8"/>
  <c r="J8"/>
  <c r="I8"/>
  <c r="E8"/>
  <c r="A8"/>
  <c r="Q7"/>
  <c r="B7" s="1"/>
  <c r="P7"/>
  <c r="J7"/>
  <c r="I7"/>
  <c r="E7"/>
  <c r="A7"/>
  <c r="Q6"/>
  <c r="B6" s="1"/>
  <c r="C6" s="1"/>
  <c r="J6"/>
  <c r="I6"/>
  <c r="E6"/>
  <c r="F6" s="1"/>
  <c r="A6"/>
  <c r="Q5"/>
  <c r="B5" s="1"/>
  <c r="J5"/>
  <c r="I5"/>
  <c r="E5"/>
  <c r="A5"/>
  <c r="Q4"/>
  <c r="B4" s="1"/>
  <c r="J4"/>
  <c r="I4"/>
  <c r="E4"/>
  <c r="A4"/>
  <c r="B3"/>
  <c r="P3"/>
  <c r="J3"/>
  <c r="I3"/>
  <c r="E3"/>
  <c r="A3"/>
  <c r="B2"/>
  <c r="P2"/>
  <c r="J2"/>
  <c r="I2"/>
  <c r="E2"/>
  <c r="A2"/>
  <c r="Q9"/>
  <c r="B9" s="1"/>
  <c r="C9" s="1"/>
  <c r="D9" s="1"/>
  <c r="P9"/>
  <c r="J9"/>
  <c r="I9"/>
  <c r="E9"/>
  <c r="F9" s="1"/>
  <c r="A9"/>
  <c r="G6" l="1"/>
  <c r="D6"/>
  <c r="H6" s="1"/>
  <c r="C3"/>
  <c r="F3"/>
  <c r="C5"/>
  <c r="F5"/>
  <c r="C7"/>
  <c r="F7"/>
  <c r="F8"/>
  <c r="C2"/>
  <c r="F2"/>
  <c r="F4"/>
  <c r="C4"/>
  <c r="D8"/>
  <c r="H8" s="1"/>
  <c r="G8"/>
  <c r="H9"/>
  <c r="G9"/>
  <c r="P15"/>
  <c r="Q15" s="1"/>
  <c r="B15" s="1"/>
  <c r="J15"/>
  <c r="I15"/>
  <c r="E15"/>
  <c r="A15"/>
  <c r="P14"/>
  <c r="Q14" s="1"/>
  <c r="B14" s="1"/>
  <c r="J14"/>
  <c r="I14"/>
  <c r="E14"/>
  <c r="A14"/>
  <c r="P13"/>
  <c r="Q13" s="1"/>
  <c r="B13" s="1"/>
  <c r="J13"/>
  <c r="I13"/>
  <c r="E13"/>
  <c r="A13"/>
  <c r="P12"/>
  <c r="Q12" s="1"/>
  <c r="B12" s="1"/>
  <c r="J12"/>
  <c r="I12"/>
  <c r="E12"/>
  <c r="A12"/>
  <c r="P11"/>
  <c r="Q11" s="1"/>
  <c r="B11" s="1"/>
  <c r="J11"/>
  <c r="I11"/>
  <c r="E11"/>
  <c r="A11"/>
  <c r="P10"/>
  <c r="Q10" s="1"/>
  <c r="B10" s="1"/>
  <c r="J10"/>
  <c r="I10"/>
  <c r="E10"/>
  <c r="A10"/>
  <c r="N8" i="24"/>
  <c r="N7"/>
  <c r="N6"/>
  <c r="N5"/>
  <c r="D5" i="4" l="1"/>
  <c r="H5" s="1"/>
  <c r="G5"/>
  <c r="G2"/>
  <c r="D2"/>
  <c r="H2" s="1"/>
  <c r="D7"/>
  <c r="H7" s="1"/>
  <c r="G7"/>
  <c r="D3"/>
  <c r="H3" s="1"/>
  <c r="G3"/>
  <c r="G4"/>
  <c r="D4"/>
  <c r="H4" s="1"/>
  <c r="F12"/>
  <c r="C12"/>
  <c r="F11"/>
  <c r="C11"/>
  <c r="F15"/>
  <c r="C15"/>
  <c r="F10"/>
  <c r="C10"/>
  <c r="F14"/>
  <c r="C14"/>
  <c r="F13"/>
  <c r="C13"/>
  <c r="I23"/>
  <c r="O29" i="24"/>
  <c r="C14" i="25"/>
  <c r="C15" s="1"/>
  <c r="P10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P35" s="1"/>
  <c r="P36" s="1"/>
  <c r="P37" s="1"/>
  <c r="P38" s="1"/>
  <c r="P39" s="1"/>
  <c r="P40" s="1"/>
  <c r="P41" s="1"/>
  <c r="P42" s="1"/>
  <c r="P43" s="1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P61" s="1"/>
  <c r="P62" s="1"/>
  <c r="P63" s="1"/>
  <c r="D8"/>
  <c r="C5"/>
  <c r="C7" s="1"/>
  <c r="D2"/>
  <c r="E2" s="1"/>
  <c r="G14" i="4" l="1"/>
  <c r="D14"/>
  <c r="H14" s="1"/>
  <c r="D15"/>
  <c r="H15" s="1"/>
  <c r="G15"/>
  <c r="G12"/>
  <c r="D12"/>
  <c r="H12" s="1"/>
  <c r="D13"/>
  <c r="H13" s="1"/>
  <c r="G13"/>
  <c r="D10"/>
  <c r="H10" s="1"/>
  <c r="G10"/>
  <c r="D11"/>
  <c r="H11" s="1"/>
  <c r="G11"/>
  <c r="D9" i="25"/>
  <c r="C10" s="1"/>
  <c r="E10" s="1"/>
  <c r="C17" s="1"/>
  <c r="E5"/>
  <c r="P19" i="4" l="1"/>
  <c r="Q19" s="1"/>
  <c r="D23" i="23"/>
  <c r="C5"/>
  <c r="N13" i="24" l="1"/>
  <c r="F2"/>
  <c r="H2" s="1"/>
  <c r="E2"/>
  <c r="G2" s="1"/>
  <c r="G31" i="4"/>
  <c r="N18" i="24"/>
  <c r="N17"/>
  <c r="N16"/>
  <c r="N12"/>
  <c r="H32" i="4" l="1"/>
  <c r="I31"/>
  <c r="I2" i="24"/>
  <c r="G34" i="4"/>
  <c r="G36" l="1"/>
  <c r="H34"/>
  <c r="G35"/>
  <c r="F30" i="24"/>
  <c r="H30" s="1"/>
  <c r="E30"/>
  <c r="G30" s="1"/>
  <c r="I30" s="1"/>
  <c r="H29"/>
  <c r="G29"/>
  <c r="I29" s="1"/>
  <c r="F29"/>
  <c r="E29"/>
  <c r="G28"/>
  <c r="F28"/>
  <c r="I28" s="1"/>
  <c r="E28"/>
  <c r="H28" s="1"/>
  <c r="H27"/>
  <c r="G27"/>
  <c r="F27"/>
  <c r="I27" s="1"/>
  <c r="E27"/>
  <c r="G26"/>
  <c r="F26"/>
  <c r="I26" s="1"/>
  <c r="E26"/>
  <c r="H26" s="1"/>
  <c r="G25"/>
  <c r="F25"/>
  <c r="I25" s="1"/>
  <c r="E25"/>
  <c r="H25" s="1"/>
  <c r="G24"/>
  <c r="F24"/>
  <c r="I24" s="1"/>
  <c r="E24"/>
  <c r="H24" s="1"/>
  <c r="G23"/>
  <c r="F23"/>
  <c r="I23" s="1"/>
  <c r="E23"/>
  <c r="H23" s="1"/>
  <c r="F22"/>
  <c r="H22" s="1"/>
  <c r="E22"/>
  <c r="G22" s="1"/>
  <c r="I22" s="1"/>
  <c r="F21"/>
  <c r="H21" s="1"/>
  <c r="E21"/>
  <c r="G21" s="1"/>
  <c r="I21" s="1"/>
  <c r="F20"/>
  <c r="H20" s="1"/>
  <c r="E20"/>
  <c r="G20" s="1"/>
  <c r="I20" s="1"/>
  <c r="F19"/>
  <c r="H19" s="1"/>
  <c r="E19"/>
  <c r="G19" s="1"/>
  <c r="F18"/>
  <c r="H18" s="1"/>
  <c r="E18"/>
  <c r="G18" s="1"/>
  <c r="F17"/>
  <c r="H17" s="1"/>
  <c r="E17"/>
  <c r="G17" s="1"/>
  <c r="F16"/>
  <c r="H16" s="1"/>
  <c r="E16"/>
  <c r="G16" s="1"/>
  <c r="F15"/>
  <c r="H15" s="1"/>
  <c r="E15"/>
  <c r="G15" s="1"/>
  <c r="F14"/>
  <c r="H14" s="1"/>
  <c r="E14"/>
  <c r="G14" s="1"/>
  <c r="F13"/>
  <c r="H13" s="1"/>
  <c r="E13"/>
  <c r="G13" s="1"/>
  <c r="F12"/>
  <c r="H12" s="1"/>
  <c r="E12"/>
  <c r="G12" s="1"/>
  <c r="N11"/>
  <c r="F11"/>
  <c r="H11" s="1"/>
  <c r="E11"/>
  <c r="G11" s="1"/>
  <c r="N10"/>
  <c r="F10"/>
  <c r="H10" s="1"/>
  <c r="E10"/>
  <c r="G10" s="1"/>
  <c r="N9"/>
  <c r="F9"/>
  <c r="H9" s="1"/>
  <c r="E9"/>
  <c r="G9" s="1"/>
  <c r="F8"/>
  <c r="H8" s="1"/>
  <c r="E8"/>
  <c r="G8" s="1"/>
  <c r="N15"/>
  <c r="N19" s="1"/>
  <c r="F7"/>
  <c r="H7" s="1"/>
  <c r="E7"/>
  <c r="G7" s="1"/>
  <c r="F6"/>
  <c r="H6" s="1"/>
  <c r="E6"/>
  <c r="G6" s="1"/>
  <c r="F5"/>
  <c r="H5" s="1"/>
  <c r="E5"/>
  <c r="G5" s="1"/>
  <c r="F4"/>
  <c r="H4" s="1"/>
  <c r="E4"/>
  <c r="G4" s="1"/>
  <c r="W3"/>
  <c r="V3"/>
  <c r="F3"/>
  <c r="H3" s="1"/>
  <c r="E3"/>
  <c r="G3" s="1"/>
  <c r="I19" l="1"/>
  <c r="I10"/>
  <c r="I17"/>
  <c r="I12"/>
  <c r="I13"/>
  <c r="I15"/>
  <c r="I5"/>
  <c r="I4"/>
  <c r="J2"/>
  <c r="I9"/>
  <c r="I3"/>
  <c r="I14"/>
  <c r="I6"/>
  <c r="I7"/>
  <c r="I8"/>
  <c r="I16"/>
  <c r="I11"/>
  <c r="I18"/>
  <c r="J3" l="1"/>
  <c r="J4" s="1"/>
  <c r="J5" s="1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C84" i="23" l="1"/>
  <c r="C23"/>
  <c r="C6"/>
  <c r="C14"/>
  <c r="C10" l="1"/>
  <c r="C11" s="1"/>
  <c r="C12" s="1"/>
  <c r="C13" s="1"/>
  <c r="C16" s="1"/>
  <c r="C20" l="1"/>
  <c r="C25"/>
  <c r="C21"/>
  <c r="E20" l="1"/>
  <c r="B20"/>
  <c r="J19" i="4"/>
  <c r="I19"/>
  <c r="E19"/>
  <c r="A19"/>
  <c r="P18"/>
  <c r="Q18" s="1"/>
  <c r="J18"/>
  <c r="I18"/>
  <c r="E18"/>
  <c r="A18"/>
  <c r="P17"/>
  <c r="Q17" s="1"/>
  <c r="J17"/>
  <c r="I17"/>
  <c r="E17"/>
  <c r="A17"/>
  <c r="B18" l="1"/>
  <c r="B17"/>
  <c r="B19"/>
  <c r="C19" l="1"/>
  <c r="G19" s="1"/>
  <c r="F19"/>
  <c r="C18"/>
  <c r="G18" s="1"/>
  <c r="F18"/>
  <c r="C17"/>
  <c r="G17" s="1"/>
  <c r="F17"/>
  <c r="D19"/>
  <c r="H19" s="1"/>
  <c r="D17"/>
  <c r="H17" s="1"/>
  <c r="D18"/>
  <c r="H18" s="1"/>
</calcChain>
</file>

<file path=xl/sharedStrings.xml><?xml version="1.0" encoding="utf-8"?>
<sst xmlns="http://schemas.openxmlformats.org/spreadsheetml/2006/main" count="133" uniqueCount="99">
  <si>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</si>
  <si>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</si>
  <si>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</si>
  <si>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</si>
  <si>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</si>
  <si>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</si>
  <si>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</si>
  <si>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</si>
  <si>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</si>
  <si>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</si>
  <si>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</si>
  <si>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</si>
  <si>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</si>
  <si>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</si>
  <si>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</si>
  <si>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</si>
  <si>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</si>
  <si>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</si>
  <si>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</si>
  <si>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</si>
  <si>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</si>
  <si>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</si>
  <si>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</si>
  <si>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</si>
  <si>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</si>
  <si>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</si>
  <si>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</si>
  <si>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</si>
  <si>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</si>
  <si>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</si>
  <si>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</si>
  <si>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</si>
  <si>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</si>
  <si>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</si>
  <si>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</si>
  <si>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</si>
  <si>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</si>
  <si>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</si>
  <si>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</si>
  <si>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</si>
  <si>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</si>
  <si>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</si>
  <si>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</si>
  <si>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</si>
  <si>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</si>
  <si>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</si>
  <si>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</si>
  <si>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</si>
  <si>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</si>
  <si>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</si>
  <si>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</si>
  <si>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</si>
  <si>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</si>
  <si>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</si>
  <si>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</si>
  <si>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</si>
  <si>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</si>
  <si>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</si>
  <si>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</si>
  <si>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</si>
  <si>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</si>
  <si>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</si>
  <si>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</si>
  <si>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</si>
  <si>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</si>
  <si>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</si>
  <si>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</si>
  <si>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</si>
  <si>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</si>
  <si>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</si>
  <si>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</si>
  <si>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</si>
  <si>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</si>
  <si>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</si>
  <si>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</si>
  <si>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</si>
  <si>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Ground Floor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</si>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</sst>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0</xdr:row>
      <xdr:rowOff>133350</xdr:rowOff>
    </xdr:from>
    <xdr:to>
      <xdr:col>11</xdr:col>
      <xdr:colOff>552450</xdr:colOff>
      <xdr:row>19</xdr:row>
      <xdr:rowOff>142875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4000" y="133350"/>
          <a:ext cx="5734050" cy="36290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2</xdr:row>
      <xdr:rowOff>66675</xdr:rowOff>
    </xdr:from>
    <xdr:to>
      <xdr:col>11</xdr:col>
      <xdr:colOff>28575</xdr:colOff>
      <xdr:row>23</xdr:row>
      <xdr:rowOff>114300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0125" y="447675"/>
          <a:ext cx="5734050" cy="40481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</xdr:row>
      <xdr:rowOff>9525</xdr:rowOff>
    </xdr:from>
    <xdr:to>
      <xdr:col>11</xdr:col>
      <xdr:colOff>104775</xdr:colOff>
      <xdr:row>21</xdr:row>
      <xdr:rowOff>104775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85850" y="200025"/>
          <a:ext cx="5724525" cy="39052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197224</xdr:colOff>
      <xdr:row>6</xdr:row>
      <xdr:rowOff>77881</xdr:rowOff>
    </xdr:from>
    <xdr:to>
      <xdr:col>16</xdr:col>
      <xdr:colOff>44824</xdr:colOff>
      <xdr:row>30</xdr:row>
      <xdr:rowOff>182656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7224" y="1220881"/>
          <a:ext cx="9529482" cy="467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5"/>
  <sheetViews>
    <sheetView tabSelected="1" workbookViewId="0">
      <selection activeCell="E18" sqref="E18"/>
    </sheetView>
  </sheetViews>
  <sheetFormatPr defaultRowHeight="15"/>
  <cols>
    <col min="1" max="1" width="10.5703125" customWidth="1"/>
    <col min="2" max="2" width="42.42578125" bestFit="1" customWidth="1"/>
    <col min="3" max="3" width="13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37945</v>
      </c>
      <c r="F2" s="71"/>
      <c r="G2" s="115" t="s">
        <v>77</v>
      </c>
      <c r="H2" s="116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35910</v>
      </c>
      <c r="D3" s="40"/>
      <c r="E3" s="40"/>
      <c r="F3" s="40"/>
      <c r="G3" s="77" t="s">
        <v>78</v>
      </c>
      <c r="H3" s="78" t="s">
        <v>79</v>
      </c>
      <c r="I3" s="79"/>
      <c r="J3" s="71"/>
      <c r="K3" s="80" t="s">
        <v>80</v>
      </c>
      <c r="L3" s="81"/>
      <c r="M3" s="71"/>
      <c r="N3" s="82" t="s">
        <v>81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78</v>
      </c>
      <c r="O4" s="90" t="s">
        <v>79</v>
      </c>
      <c r="P4" s="91"/>
      <c r="Q4" s="71"/>
      <c r="R4" s="71"/>
      <c r="S4" s="71"/>
    </row>
    <row r="5" spans="1:19" ht="15.75" thickBot="1">
      <c r="A5" s="71"/>
      <c r="B5" s="40" t="s">
        <v>82</v>
      </c>
      <c r="C5" s="55">
        <f>C3+C4</f>
        <v>35910</v>
      </c>
      <c r="D5" s="56" t="s">
        <v>61</v>
      </c>
      <c r="E5" s="57">
        <f>ROUND(C5/10.764,0)</f>
        <v>3336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83</v>
      </c>
      <c r="C6" s="51">
        <v>11800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84</v>
      </c>
      <c r="C7" s="55">
        <f>C5-C6</f>
        <v>24110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85</v>
      </c>
      <c r="C8" s="97">
        <v>0</v>
      </c>
      <c r="D8" s="98">
        <f>1-C8</f>
        <v>1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86</v>
      </c>
      <c r="C9" s="71"/>
      <c r="D9" s="55">
        <f>ROUND(C7*D8,0)</f>
        <v>24110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87</v>
      </c>
      <c r="C10" s="55">
        <f>C6+D9</f>
        <v>35910</v>
      </c>
      <c r="D10" s="56" t="s">
        <v>61</v>
      </c>
      <c r="E10" s="57">
        <f>ROUND(C10/10.764,0)</f>
        <v>3336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2023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2023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0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88</v>
      </c>
      <c r="C15" s="46">
        <f>60-C14</f>
        <v>60</v>
      </c>
      <c r="D15" s="71"/>
      <c r="E15" s="71">
        <v>449</v>
      </c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/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53">
        <f>E10*E15</f>
        <v>1497864</v>
      </c>
      <c r="D17" s="71"/>
      <c r="E17" s="71">
        <f>E15*2000</f>
        <v>898000</v>
      </c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35"/>
  <sheetViews>
    <sheetView zoomScale="70" zoomScaleNormal="70" workbookViewId="0">
      <selection activeCell="V18" sqref="V18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7"/>
      <c r="L1" s="117"/>
      <c r="M1" s="117"/>
      <c r="N1" s="117"/>
      <c r="O1" s="117"/>
      <c r="P1" s="117"/>
      <c r="Q1" s="117"/>
      <c r="R1" s="117"/>
    </row>
    <row r="2" spans="1:23" ht="16.5">
      <c r="A2" s="37">
        <v>0</v>
      </c>
      <c r="B2" s="37">
        <v>0</v>
      </c>
      <c r="C2" s="37">
        <v>0</v>
      </c>
      <c r="D2" s="37">
        <v>0</v>
      </c>
      <c r="E2" s="38">
        <f t="shared" ref="E2" si="0">B2/12</f>
        <v>0</v>
      </c>
      <c r="F2" s="38">
        <f t="shared" ref="F2" si="1">D2/12</f>
        <v>0</v>
      </c>
      <c r="G2" s="38">
        <f t="shared" ref="G2" si="2">A2+E2</f>
        <v>0</v>
      </c>
      <c r="H2" s="38">
        <f t="shared" ref="H2" si="3">C2+F2</f>
        <v>0</v>
      </c>
      <c r="I2" s="39">
        <f t="shared" ref="I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0</v>
      </c>
      <c r="B3" s="37">
        <v>0</v>
      </c>
      <c r="C3" s="37">
        <v>0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0</v>
      </c>
      <c r="H3" s="38">
        <f t="shared" ref="H3:H30" si="8">C3+F3</f>
        <v>0</v>
      </c>
      <c r="I3" s="39">
        <f t="shared" ref="I3:I22" si="9">G3*H3</f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0</v>
      </c>
      <c r="B4" s="37">
        <v>0</v>
      </c>
      <c r="C4" s="37">
        <v>0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0</v>
      </c>
      <c r="H4" s="38">
        <f t="shared" si="8"/>
        <v>0</v>
      </c>
      <c r="I4" s="39">
        <f t="shared" si="9"/>
        <v>0</v>
      </c>
      <c r="J4" s="39">
        <f t="shared" ref="J4:J30" si="10">J3+I4</f>
        <v>0</v>
      </c>
      <c r="K4" s="40" t="s">
        <v>89</v>
      </c>
      <c r="L4" s="40"/>
      <c r="M4" s="40"/>
      <c r="N4" s="40" t="s">
        <v>90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0</v>
      </c>
      <c r="B5" s="37">
        <v>0</v>
      </c>
      <c r="C5" s="37">
        <v>0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0</v>
      </c>
      <c r="H5" s="38">
        <f t="shared" si="8"/>
        <v>0</v>
      </c>
      <c r="I5" s="39">
        <f t="shared" si="9"/>
        <v>0</v>
      </c>
      <c r="J5" s="39">
        <f t="shared" si="10"/>
        <v>0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0</v>
      </c>
      <c r="B6" s="37">
        <v>0</v>
      </c>
      <c r="C6" s="37">
        <v>0</v>
      </c>
      <c r="D6" s="37">
        <v>0</v>
      </c>
      <c r="E6" s="38">
        <f t="shared" si="5"/>
        <v>0</v>
      </c>
      <c r="F6" s="38">
        <f t="shared" si="6"/>
        <v>0</v>
      </c>
      <c r="G6" s="38">
        <f t="shared" si="7"/>
        <v>0</v>
      </c>
      <c r="H6" s="38">
        <f t="shared" si="8"/>
        <v>0</v>
      </c>
      <c r="I6" s="39">
        <f t="shared" si="9"/>
        <v>0</v>
      </c>
      <c r="J6" s="39">
        <f t="shared" si="10"/>
        <v>0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0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0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0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0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0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0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0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0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0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0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0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0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0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0</v>
      </c>
      <c r="K23" s="40" t="s">
        <v>91</v>
      </c>
      <c r="L23" s="40" t="s">
        <v>92</v>
      </c>
      <c r="M23" s="40"/>
      <c r="N23" s="41"/>
      <c r="O23" s="40"/>
      <c r="P23" s="40" t="s">
        <v>94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0</v>
      </c>
      <c r="K24" s="40"/>
      <c r="L24" s="40"/>
      <c r="M24" s="40"/>
      <c r="N24" s="49" t="s">
        <v>90</v>
      </c>
      <c r="O24" s="46"/>
      <c r="P24" s="40"/>
      <c r="Q24" s="40"/>
      <c r="R24" s="49" t="s">
        <v>90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0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0</v>
      </c>
      <c r="K28" s="40"/>
      <c r="L28" s="40"/>
      <c r="M28" s="40"/>
      <c r="N28" s="40" t="s">
        <v>93</v>
      </c>
      <c r="O28" s="49" t="s">
        <v>90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0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0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84"/>
  <sheetViews>
    <sheetView workbookViewId="0">
      <selection activeCell="A23" sqref="A23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C2" s="16" t="s">
        <v>76</v>
      </c>
      <c r="D2" s="17"/>
      <c r="F2" s="74"/>
      <c r="G2" s="74"/>
    </row>
    <row r="3" spans="1:9">
      <c r="A3" s="15" t="s">
        <v>13</v>
      </c>
      <c r="B3" s="18"/>
      <c r="C3" s="19">
        <v>5400</v>
      </c>
      <c r="D3" s="20" t="s">
        <v>98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3400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0</v>
      </c>
      <c r="D7" s="24"/>
      <c r="F7" s="74"/>
      <c r="G7" s="74"/>
    </row>
    <row r="8" spans="1:9">
      <c r="A8" s="15" t="s">
        <v>18</v>
      </c>
      <c r="B8" s="23"/>
      <c r="C8" s="24">
        <v>0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  <c r="F9" s="74"/>
      <c r="G9" s="74"/>
    </row>
    <row r="10" spans="1:9" ht="30">
      <c r="A10" s="21" t="s">
        <v>20</v>
      </c>
      <c r="B10" s="23"/>
      <c r="C10" s="24">
        <f>90*C7/C9</f>
        <v>0</v>
      </c>
      <c r="D10" s="24"/>
      <c r="F10" s="74"/>
      <c r="G10" s="74"/>
    </row>
    <row r="11" spans="1:9">
      <c r="A11" s="15"/>
      <c r="B11" s="25"/>
      <c r="C11" s="26">
        <f>C10%</f>
        <v>0</v>
      </c>
      <c r="D11" s="26"/>
      <c r="F11" s="74"/>
      <c r="G11" s="74"/>
    </row>
    <row r="12" spans="1:9">
      <c r="A12" s="15" t="s">
        <v>21</v>
      </c>
      <c r="B12" s="18"/>
      <c r="C12" s="19">
        <f>C6*C11</f>
        <v>0</v>
      </c>
      <c r="D12" s="22"/>
      <c r="F12" s="74"/>
      <c r="G12" s="74"/>
    </row>
    <row r="13" spans="1:9">
      <c r="A13" s="15" t="s">
        <v>22</v>
      </c>
      <c r="B13" s="18"/>
      <c r="C13" s="19">
        <f>C6-C12</f>
        <v>2000</v>
      </c>
      <c r="D13" s="22"/>
      <c r="F13" s="74"/>
      <c r="G13" s="74"/>
    </row>
    <row r="14" spans="1:9">
      <c r="A14" s="15" t="s">
        <v>15</v>
      </c>
      <c r="B14" s="18"/>
      <c r="C14" s="19">
        <f>C5</f>
        <v>3400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5400</v>
      </c>
      <c r="D16" s="20"/>
      <c r="E16" s="60"/>
      <c r="F16" s="74"/>
      <c r="G16" s="74"/>
    </row>
    <row r="17" spans="1:7">
      <c r="B17" s="23"/>
      <c r="C17" s="24"/>
      <c r="D17" s="24"/>
      <c r="F17" s="74"/>
      <c r="G17" s="74"/>
    </row>
    <row r="18" spans="1:7" ht="16.5">
      <c r="A18" s="27" t="s">
        <v>95</v>
      </c>
      <c r="B18" s="7"/>
      <c r="C18" s="72">
        <v>408</v>
      </c>
      <c r="D18" s="72"/>
      <c r="E18" s="73"/>
      <c r="F18" s="74"/>
      <c r="G18" s="74"/>
    </row>
    <row r="19" spans="1:7">
      <c r="A19" s="15"/>
      <c r="B19" s="6"/>
      <c r="C19" s="29">
        <f>C18*C16</f>
        <v>2203200</v>
      </c>
      <c r="D19" s="74" t="s">
        <v>68</v>
      </c>
      <c r="E19" s="29"/>
      <c r="F19" s="74" t="s">
        <v>68</v>
      </c>
      <c r="G19" s="74"/>
    </row>
    <row r="20" spans="1:7">
      <c r="A20" s="15"/>
      <c r="B20" s="53">
        <f>C20*90%</f>
        <v>1883736</v>
      </c>
      <c r="C20" s="30">
        <f>C19*95%</f>
        <v>2093040</v>
      </c>
      <c r="D20" s="74" t="s">
        <v>24</v>
      </c>
      <c r="E20" s="30">
        <f>C20*90%</f>
        <v>1883736</v>
      </c>
      <c r="F20" s="74" t="s">
        <v>24</v>
      </c>
      <c r="G20" s="74"/>
    </row>
    <row r="21" spans="1:7">
      <c r="A21" s="15"/>
      <c r="C21" s="30">
        <f>C19*80%</f>
        <v>1762560</v>
      </c>
      <c r="D21" s="74" t="s">
        <v>25</v>
      </c>
      <c r="E21" s="30"/>
      <c r="F21" s="74" t="s">
        <v>25</v>
      </c>
      <c r="G21" s="74"/>
    </row>
    <row r="22" spans="1:7">
      <c r="A22" s="15"/>
      <c r="E22" s="60"/>
      <c r="F22" s="74"/>
      <c r="G22" s="74"/>
    </row>
    <row r="23" spans="1:7">
      <c r="A23" s="31" t="s">
        <v>26</v>
      </c>
      <c r="B23" s="32"/>
      <c r="C23" s="33">
        <f>C4*C18</f>
        <v>816000</v>
      </c>
      <c r="D23" s="33">
        <f>D4*D18</f>
        <v>0</v>
      </c>
    </row>
    <row r="24" spans="1:7">
      <c r="A24" s="15" t="s">
        <v>27</v>
      </c>
    </row>
    <row r="25" spans="1:7">
      <c r="A25" s="34" t="s">
        <v>28</v>
      </c>
      <c r="B25" s="16"/>
      <c r="C25" s="30">
        <f>C19*0.025/12</f>
        <v>4590</v>
      </c>
      <c r="D25" s="30"/>
    </row>
    <row r="26" spans="1:7">
      <c r="C26" s="30"/>
      <c r="D26" s="30"/>
    </row>
    <row r="27" spans="1:7">
      <c r="C27" s="30"/>
      <c r="D27" s="30"/>
    </row>
    <row r="28" spans="1:7">
      <c r="C28"/>
      <c r="D28"/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I56"/>
  <sheetViews>
    <sheetView topLeftCell="C1" zoomScale="70" zoomScaleNormal="70" workbookViewId="0">
      <selection activeCell="F3" sqref="F3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8" si="0">N2</f>
        <v>0</v>
      </c>
      <c r="B2" s="4">
        <f t="shared" ref="B2:B8" si="1">Q2</f>
        <v>475</v>
      </c>
      <c r="C2" s="4">
        <f t="shared" ref="C2:C8" si="2">B2*1.2</f>
        <v>570</v>
      </c>
      <c r="D2" s="4">
        <f t="shared" ref="D2:D8" si="3">C2*1.2</f>
        <v>684</v>
      </c>
      <c r="E2" s="5">
        <f t="shared" ref="E2:E8" si="4">R2</f>
        <v>2200000</v>
      </c>
      <c r="F2" s="4">
        <f t="shared" ref="F2:F8" si="5">ROUND((E2/B2),0)</f>
        <v>4632</v>
      </c>
      <c r="G2" s="4">
        <f t="shared" ref="G2:G8" si="6">ROUND((E2/C2),0)</f>
        <v>3860</v>
      </c>
      <c r="H2" s="4">
        <f t="shared" ref="H2:H8" si="7">ROUND((E2/D2),0)</f>
        <v>3216</v>
      </c>
      <c r="I2" s="4">
        <f t="shared" ref="I2:I8" si="8">T2</f>
        <v>0</v>
      </c>
      <c r="J2" s="4">
        <f t="shared" ref="J2:J8" si="9">U2</f>
        <v>0</v>
      </c>
      <c r="K2" s="71"/>
      <c r="L2" s="71"/>
      <c r="M2" s="71"/>
      <c r="N2" s="71"/>
      <c r="O2" s="71">
        <v>0</v>
      </c>
      <c r="P2" s="71">
        <f t="shared" ref="P2:P6" si="10">O2/1.2</f>
        <v>0</v>
      </c>
      <c r="Q2" s="71">
        <v>475</v>
      </c>
      <c r="R2" s="2">
        <v>2200000</v>
      </c>
      <c r="S2" s="2"/>
      <c r="T2" s="2"/>
      <c r="AA2" s="65"/>
    </row>
    <row r="3" spans="1:35">
      <c r="A3" s="4">
        <f t="shared" si="0"/>
        <v>0</v>
      </c>
      <c r="B3" s="4">
        <f t="shared" si="1"/>
        <v>920</v>
      </c>
      <c r="C3" s="4">
        <f t="shared" si="2"/>
        <v>1104</v>
      </c>
      <c r="D3" s="4">
        <f t="shared" si="3"/>
        <v>1324.8</v>
      </c>
      <c r="E3" s="5">
        <f t="shared" si="4"/>
        <v>4500000</v>
      </c>
      <c r="F3" s="4">
        <f t="shared" si="5"/>
        <v>4891</v>
      </c>
      <c r="G3" s="4">
        <f t="shared" si="6"/>
        <v>4076</v>
      </c>
      <c r="H3" s="4">
        <f t="shared" si="7"/>
        <v>3397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f t="shared" si="10"/>
        <v>0</v>
      </c>
      <c r="Q3" s="71">
        <v>920</v>
      </c>
      <c r="R3" s="2">
        <v>4500000</v>
      </c>
      <c r="S3" s="2"/>
      <c r="T3" s="2"/>
      <c r="AE3" s="65"/>
    </row>
    <row r="4" spans="1:35">
      <c r="A4" s="4">
        <f t="shared" si="0"/>
        <v>0</v>
      </c>
      <c r="B4" s="4">
        <f t="shared" si="1"/>
        <v>679.16666666666674</v>
      </c>
      <c r="C4" s="4">
        <f t="shared" si="2"/>
        <v>815.00000000000011</v>
      </c>
      <c r="D4" s="4">
        <f t="shared" si="3"/>
        <v>978.00000000000011</v>
      </c>
      <c r="E4" s="5">
        <f t="shared" si="4"/>
        <v>3500000</v>
      </c>
      <c r="F4" s="4">
        <f t="shared" si="5"/>
        <v>5153</v>
      </c>
      <c r="G4" s="4">
        <f t="shared" si="6"/>
        <v>4294</v>
      </c>
      <c r="H4" s="4">
        <f t="shared" si="7"/>
        <v>3579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v>815</v>
      </c>
      <c r="Q4" s="71">
        <f t="shared" ref="Q4:Q8" si="11">P4/1.2</f>
        <v>679.16666666666674</v>
      </c>
      <c r="R4" s="2">
        <v>3500000</v>
      </c>
      <c r="S4" s="2"/>
      <c r="T4" s="2"/>
    </row>
    <row r="5" spans="1:35">
      <c r="A5" s="4">
        <f t="shared" si="0"/>
        <v>0</v>
      </c>
      <c r="B5" s="4">
        <f t="shared" si="1"/>
        <v>745.83333333333337</v>
      </c>
      <c r="C5" s="4">
        <f t="shared" si="2"/>
        <v>895</v>
      </c>
      <c r="D5" s="4">
        <f t="shared" si="3"/>
        <v>1074</v>
      </c>
      <c r="E5" s="5">
        <f t="shared" si="4"/>
        <v>4000000</v>
      </c>
      <c r="F5" s="4">
        <f t="shared" si="5"/>
        <v>5363</v>
      </c>
      <c r="G5" s="4">
        <f t="shared" si="6"/>
        <v>4469</v>
      </c>
      <c r="H5" s="4">
        <f t="shared" si="7"/>
        <v>3724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0</v>
      </c>
      <c r="P5" s="71">
        <v>895</v>
      </c>
      <c r="Q5" s="71">
        <f t="shared" si="11"/>
        <v>745.83333333333337</v>
      </c>
      <c r="R5" s="2">
        <v>4000000</v>
      </c>
      <c r="S5" s="2"/>
      <c r="T5" s="2"/>
    </row>
    <row r="6" spans="1:35">
      <c r="A6" s="4">
        <f t="shared" si="0"/>
        <v>0</v>
      </c>
      <c r="B6" s="4">
        <f t="shared" si="1"/>
        <v>791.66666666666674</v>
      </c>
      <c r="C6" s="4">
        <f t="shared" si="2"/>
        <v>950</v>
      </c>
      <c r="D6" s="4">
        <f t="shared" si="3"/>
        <v>1140</v>
      </c>
      <c r="E6" s="5">
        <f t="shared" si="4"/>
        <v>4500000</v>
      </c>
      <c r="F6" s="4">
        <f t="shared" si="5"/>
        <v>5684</v>
      </c>
      <c r="G6" s="4">
        <f t="shared" si="6"/>
        <v>4737</v>
      </c>
      <c r="H6" s="4">
        <f t="shared" si="7"/>
        <v>3947</v>
      </c>
      <c r="I6" s="4">
        <f t="shared" si="8"/>
        <v>0</v>
      </c>
      <c r="J6" s="4">
        <f t="shared" si="9"/>
        <v>0</v>
      </c>
      <c r="K6" s="71"/>
      <c r="L6" s="71"/>
      <c r="M6" s="71"/>
      <c r="N6" s="71"/>
      <c r="O6" s="71">
        <v>0</v>
      </c>
      <c r="P6" s="71">
        <v>950</v>
      </c>
      <c r="Q6" s="71">
        <f t="shared" si="11"/>
        <v>791.66666666666674</v>
      </c>
      <c r="R6" s="2">
        <v>4500000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K7" s="71"/>
      <c r="L7" s="71"/>
      <c r="M7" s="71"/>
      <c r="N7" s="71"/>
      <c r="O7" s="71">
        <v>0</v>
      </c>
      <c r="P7" s="71">
        <f>O7/1.2</f>
        <v>0</v>
      </c>
      <c r="Q7" s="71">
        <f t="shared" si="11"/>
        <v>0</v>
      </c>
      <c r="R7" s="2">
        <v>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K8" s="71"/>
      <c r="L8" s="71"/>
      <c r="M8" s="71"/>
      <c r="N8" s="71"/>
      <c r="O8" s="71">
        <v>0</v>
      </c>
      <c r="P8" s="71">
        <f>O8/1.2</f>
        <v>0</v>
      </c>
      <c r="Q8" s="71">
        <f t="shared" si="11"/>
        <v>0</v>
      </c>
      <c r="R8" s="2">
        <v>0</v>
      </c>
      <c r="S8" s="2"/>
      <c r="T8" s="2"/>
    </row>
    <row r="9" spans="1:35">
      <c r="A9" s="4">
        <f t="shared" ref="A9" si="12">N9</f>
        <v>0</v>
      </c>
      <c r="B9" s="4">
        <f t="shared" ref="B9" si="13">Q9</f>
        <v>0</v>
      </c>
      <c r="C9" s="4">
        <f t="shared" ref="C9" si="14">B9*1.2</f>
        <v>0</v>
      </c>
      <c r="D9" s="4">
        <f t="shared" ref="D9" si="15">C9*1.2</f>
        <v>0</v>
      </c>
      <c r="E9" s="5">
        <f t="shared" ref="E9" si="16">R9</f>
        <v>0</v>
      </c>
      <c r="F9" s="4" t="e">
        <f t="shared" ref="F9" si="17">ROUND((E9/B9),0)</f>
        <v>#DIV/0!</v>
      </c>
      <c r="G9" s="4" t="e">
        <f t="shared" ref="G9" si="18">ROUND((E9/C9),0)</f>
        <v>#DIV/0!</v>
      </c>
      <c r="H9" s="4" t="e">
        <f t="shared" ref="H9" si="19">ROUND((E9/D9),0)</f>
        <v>#DIV/0!</v>
      </c>
      <c r="I9" s="4">
        <f t="shared" ref="I9" si="20">T9</f>
        <v>0</v>
      </c>
      <c r="J9" s="4">
        <f t="shared" ref="J9" si="21">U9</f>
        <v>0</v>
      </c>
      <c r="K9" s="71"/>
      <c r="L9" s="71"/>
      <c r="M9" s="71"/>
      <c r="N9" s="71"/>
      <c r="O9" s="71">
        <v>0</v>
      </c>
      <c r="P9" s="71">
        <f t="shared" ref="P9" si="22">O9/1.2</f>
        <v>0</v>
      </c>
      <c r="Q9" s="71">
        <f t="shared" ref="Q9" si="23">P9/1.2</f>
        <v>0</v>
      </c>
      <c r="R9" s="2">
        <v>0</v>
      </c>
      <c r="S9" s="2"/>
      <c r="T9" s="2"/>
    </row>
    <row r="10" spans="1:35">
      <c r="A10" s="4">
        <f t="shared" ref="A10:A15" si="24">N10</f>
        <v>0</v>
      </c>
      <c r="B10" s="4">
        <f t="shared" ref="B10:B15" si="25">Q10</f>
        <v>0</v>
      </c>
      <c r="C10" s="4">
        <f t="shared" ref="C10:C15" si="26">B10*1.2</f>
        <v>0</v>
      </c>
      <c r="D10" s="4">
        <f t="shared" ref="D10:D15" si="27">C10*1.2</f>
        <v>0</v>
      </c>
      <c r="E10" s="5">
        <f t="shared" ref="E10:E15" si="28">R10</f>
        <v>0</v>
      </c>
      <c r="F10" s="4" t="e">
        <f t="shared" ref="F10:F15" si="29">ROUND((E10/B10),0)</f>
        <v>#DIV/0!</v>
      </c>
      <c r="G10" s="4" t="e">
        <f t="shared" ref="G10:G15" si="30">ROUND((E10/C10),0)</f>
        <v>#DIV/0!</v>
      </c>
      <c r="H10" s="4" t="e">
        <f t="shared" ref="H10:H15" si="31">ROUND((E10/D10),0)</f>
        <v>#DIV/0!</v>
      </c>
      <c r="I10" s="4">
        <f t="shared" ref="I10:I15" si="32">T10</f>
        <v>0</v>
      </c>
      <c r="J10" s="4">
        <f t="shared" ref="J10:J15" si="33">U10</f>
        <v>0</v>
      </c>
      <c r="K10" s="71"/>
      <c r="L10" s="71"/>
      <c r="M10" s="71"/>
      <c r="N10" s="71"/>
      <c r="O10" s="71">
        <v>0</v>
      </c>
      <c r="P10" s="71">
        <f t="shared" ref="P10:P13" si="34">O10/1.2</f>
        <v>0</v>
      </c>
      <c r="Q10" s="71">
        <f t="shared" ref="Q10:Q15" si="35">P10/1.2</f>
        <v>0</v>
      </c>
      <c r="R10" s="2">
        <v>0</v>
      </c>
      <c r="S10" s="2"/>
    </row>
    <row r="11" spans="1:35" ht="16.5">
      <c r="A11" s="4">
        <f t="shared" si="24"/>
        <v>0</v>
      </c>
      <c r="B11" s="4">
        <f t="shared" si="25"/>
        <v>0</v>
      </c>
      <c r="C11" s="4">
        <f t="shared" si="26"/>
        <v>0</v>
      </c>
      <c r="D11" s="4">
        <f t="shared" si="27"/>
        <v>0</v>
      </c>
      <c r="E11" s="5">
        <f t="shared" si="28"/>
        <v>0</v>
      </c>
      <c r="F11" s="4" t="e">
        <f t="shared" si="29"/>
        <v>#DIV/0!</v>
      </c>
      <c r="G11" s="4" t="e">
        <f t="shared" si="30"/>
        <v>#DIV/0!</v>
      </c>
      <c r="H11" s="4" t="e">
        <f t="shared" si="31"/>
        <v>#DIV/0!</v>
      </c>
      <c r="I11" s="4">
        <f t="shared" si="32"/>
        <v>0</v>
      </c>
      <c r="J11" s="4">
        <f t="shared" si="33"/>
        <v>0</v>
      </c>
      <c r="K11" s="71"/>
      <c r="L11" s="71"/>
      <c r="M11" s="71"/>
      <c r="N11" s="71"/>
      <c r="O11" s="71">
        <v>0</v>
      </c>
      <c r="P11" s="71">
        <f t="shared" si="34"/>
        <v>0</v>
      </c>
      <c r="Q11" s="71">
        <f t="shared" si="35"/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24"/>
        <v>0</v>
      </c>
      <c r="B12" s="4">
        <f t="shared" si="25"/>
        <v>0</v>
      </c>
      <c r="C12" s="4">
        <f t="shared" si="26"/>
        <v>0</v>
      </c>
      <c r="D12" s="4">
        <f t="shared" si="27"/>
        <v>0</v>
      </c>
      <c r="E12" s="5">
        <f t="shared" si="28"/>
        <v>0</v>
      </c>
      <c r="F12" s="4" t="e">
        <f t="shared" si="29"/>
        <v>#DIV/0!</v>
      </c>
      <c r="G12" s="4" t="e">
        <f t="shared" si="30"/>
        <v>#DIV/0!</v>
      </c>
      <c r="H12" s="4" t="e">
        <f t="shared" si="31"/>
        <v>#DIV/0!</v>
      </c>
      <c r="I12" s="4">
        <f t="shared" si="32"/>
        <v>0</v>
      </c>
      <c r="J12" s="4">
        <f t="shared" si="33"/>
        <v>0</v>
      </c>
      <c r="K12" s="71"/>
      <c r="L12" s="71"/>
      <c r="M12" s="71"/>
      <c r="N12" s="71"/>
      <c r="O12" s="71">
        <v>0</v>
      </c>
      <c r="P12" s="71">
        <f t="shared" si="34"/>
        <v>0</v>
      </c>
      <c r="Q12" s="71">
        <f t="shared" si="35"/>
        <v>0</v>
      </c>
      <c r="R12" s="2">
        <v>0</v>
      </c>
      <c r="S12" s="2"/>
      <c r="V12" s="68"/>
    </row>
    <row r="13" spans="1:35">
      <c r="A13" s="4">
        <f t="shared" si="24"/>
        <v>0</v>
      </c>
      <c r="B13" s="4">
        <f t="shared" si="25"/>
        <v>0</v>
      </c>
      <c r="C13" s="4">
        <f t="shared" si="26"/>
        <v>0</v>
      </c>
      <c r="D13" s="4">
        <f t="shared" si="27"/>
        <v>0</v>
      </c>
      <c r="E13" s="5">
        <f t="shared" si="28"/>
        <v>0</v>
      </c>
      <c r="F13" s="4" t="e">
        <f t="shared" si="29"/>
        <v>#DIV/0!</v>
      </c>
      <c r="G13" s="4" t="e">
        <f t="shared" si="30"/>
        <v>#DIV/0!</v>
      </c>
      <c r="H13" s="4" t="e">
        <f t="shared" si="31"/>
        <v>#DIV/0!</v>
      </c>
      <c r="I13" s="4">
        <f t="shared" si="32"/>
        <v>0</v>
      </c>
      <c r="J13" s="4">
        <f t="shared" si="33"/>
        <v>0</v>
      </c>
      <c r="K13" s="71"/>
      <c r="L13" s="71"/>
      <c r="M13" s="71"/>
      <c r="N13" s="71"/>
      <c r="O13" s="71">
        <v>0</v>
      </c>
      <c r="P13" s="71">
        <f t="shared" si="34"/>
        <v>0</v>
      </c>
      <c r="Q13" s="71">
        <f t="shared" si="35"/>
        <v>0</v>
      </c>
      <c r="R13" s="2">
        <v>0</v>
      </c>
      <c r="S13" s="2"/>
    </row>
    <row r="14" spans="1:35">
      <c r="A14" s="4">
        <f t="shared" si="24"/>
        <v>0</v>
      </c>
      <c r="B14" s="4">
        <f t="shared" si="25"/>
        <v>0</v>
      </c>
      <c r="C14" s="4">
        <f t="shared" si="26"/>
        <v>0</v>
      </c>
      <c r="D14" s="4">
        <f t="shared" si="27"/>
        <v>0</v>
      </c>
      <c r="E14" s="5">
        <f t="shared" si="28"/>
        <v>0</v>
      </c>
      <c r="F14" s="4" t="e">
        <f t="shared" si="29"/>
        <v>#DIV/0!</v>
      </c>
      <c r="G14" s="4" t="e">
        <f t="shared" si="30"/>
        <v>#DIV/0!</v>
      </c>
      <c r="H14" s="4" t="e">
        <f t="shared" si="31"/>
        <v>#DIV/0!</v>
      </c>
      <c r="I14" s="4">
        <f t="shared" si="32"/>
        <v>0</v>
      </c>
      <c r="J14" s="4">
        <f t="shared" si="33"/>
        <v>0</v>
      </c>
      <c r="K14" s="71"/>
      <c r="L14" s="71"/>
      <c r="M14" s="71"/>
      <c r="N14" s="71"/>
      <c r="O14" s="71">
        <v>0</v>
      </c>
      <c r="P14" s="71">
        <f>O14/1.2</f>
        <v>0</v>
      </c>
      <c r="Q14" s="71">
        <f t="shared" si="35"/>
        <v>0</v>
      </c>
      <c r="R14" s="2">
        <v>0</v>
      </c>
      <c r="S14" s="2"/>
    </row>
    <row r="15" spans="1:35">
      <c r="A15" s="4">
        <f t="shared" si="24"/>
        <v>0</v>
      </c>
      <c r="B15" s="4">
        <f t="shared" si="25"/>
        <v>0</v>
      </c>
      <c r="C15" s="4">
        <f t="shared" si="26"/>
        <v>0</v>
      </c>
      <c r="D15" s="4">
        <f t="shared" si="27"/>
        <v>0</v>
      </c>
      <c r="E15" s="5">
        <f t="shared" si="28"/>
        <v>0</v>
      </c>
      <c r="F15" s="4" t="e">
        <f t="shared" si="29"/>
        <v>#DIV/0!</v>
      </c>
      <c r="G15" s="4" t="e">
        <f t="shared" si="30"/>
        <v>#DIV/0!</v>
      </c>
      <c r="H15" s="4" t="e">
        <f t="shared" si="31"/>
        <v>#DIV/0!</v>
      </c>
      <c r="I15" s="4">
        <f t="shared" si="32"/>
        <v>0</v>
      </c>
      <c r="J15" s="4">
        <f t="shared" si="33"/>
        <v>0</v>
      </c>
      <c r="K15" s="71"/>
      <c r="L15" s="71"/>
      <c r="M15" s="71"/>
      <c r="N15" s="71"/>
      <c r="O15" s="71">
        <v>0</v>
      </c>
      <c r="P15" s="71">
        <f>O15/1.2</f>
        <v>0</v>
      </c>
      <c r="Q15" s="71">
        <f t="shared" si="35"/>
        <v>0</v>
      </c>
      <c r="R15" s="2">
        <v>0</v>
      </c>
      <c r="S15" s="2"/>
    </row>
    <row r="16" spans="1: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2"/>
    </row>
    <row r="17" spans="1:19">
      <c r="A17" s="4">
        <f t="shared" ref="A17:A19" si="36">N17</f>
        <v>0</v>
      </c>
      <c r="B17" s="4">
        <f t="shared" ref="B17:B19" si="37">Q17</f>
        <v>0</v>
      </c>
      <c r="C17" s="4">
        <f t="shared" ref="C17:C19" si="38">B17*1.2</f>
        <v>0</v>
      </c>
      <c r="D17" s="4">
        <f t="shared" ref="D17:D19" si="39">C17*1.2</f>
        <v>0</v>
      </c>
      <c r="E17" s="5">
        <f t="shared" ref="E17:E19" si="40">R17</f>
        <v>0</v>
      </c>
      <c r="F17" s="4" t="e">
        <f t="shared" ref="F17:F19" si="41">ROUND((E17/B17),0)</f>
        <v>#DIV/0!</v>
      </c>
      <c r="G17" s="4" t="e">
        <f t="shared" ref="G17:G19" si="42">ROUND((E17/C17),0)</f>
        <v>#DIV/0!</v>
      </c>
      <c r="H17" s="4" t="e">
        <f t="shared" ref="H17:H19" si="43">ROUND((E17/D17),0)</f>
        <v>#DIV/0!</v>
      </c>
      <c r="I17" s="4">
        <f t="shared" ref="I17:J19" si="44">T17</f>
        <v>0</v>
      </c>
      <c r="J17" s="4">
        <f t="shared" si="44"/>
        <v>0</v>
      </c>
      <c r="O17">
        <v>0</v>
      </c>
      <c r="P17">
        <f t="shared" ref="P17" si="45">O17/1.2</f>
        <v>0</v>
      </c>
      <c r="Q17">
        <f t="shared" ref="Q17:Q18" si="46">P17/1.2</f>
        <v>0</v>
      </c>
      <c r="R17" s="2">
        <v>0</v>
      </c>
      <c r="S17" s="2"/>
    </row>
    <row r="18" spans="1:19">
      <c r="A18" s="4">
        <f t="shared" si="36"/>
        <v>0</v>
      </c>
      <c r="B18" s="4">
        <f t="shared" si="37"/>
        <v>0</v>
      </c>
      <c r="C18" s="4">
        <f t="shared" si="38"/>
        <v>0</v>
      </c>
      <c r="D18" s="4">
        <f t="shared" si="39"/>
        <v>0</v>
      </c>
      <c r="E18" s="5">
        <f t="shared" si="40"/>
        <v>0</v>
      </c>
      <c r="F18" s="4" t="e">
        <f t="shared" si="41"/>
        <v>#DIV/0!</v>
      </c>
      <c r="G18" s="4" t="e">
        <f t="shared" si="42"/>
        <v>#DIV/0!</v>
      </c>
      <c r="H18" s="4" t="e">
        <f t="shared" si="43"/>
        <v>#DIV/0!</v>
      </c>
      <c r="I18" s="4">
        <f t="shared" si="44"/>
        <v>0</v>
      </c>
      <c r="J18" s="4">
        <f t="shared" si="44"/>
        <v>0</v>
      </c>
      <c r="O18">
        <v>0</v>
      </c>
      <c r="P18">
        <f>O18/1.2</f>
        <v>0</v>
      </c>
      <c r="Q18">
        <f t="shared" si="46"/>
        <v>0</v>
      </c>
      <c r="R18" s="2">
        <v>0</v>
      </c>
      <c r="S18" s="2"/>
    </row>
    <row r="19" spans="1:19">
      <c r="A19" s="4">
        <f t="shared" si="36"/>
        <v>0</v>
      </c>
      <c r="B19" s="4">
        <f t="shared" si="37"/>
        <v>0</v>
      </c>
      <c r="C19" s="4">
        <f t="shared" si="38"/>
        <v>0</v>
      </c>
      <c r="D19" s="4">
        <f t="shared" si="39"/>
        <v>0</v>
      </c>
      <c r="E19" s="5">
        <f t="shared" si="40"/>
        <v>0</v>
      </c>
      <c r="F19" s="4" t="e">
        <f t="shared" si="41"/>
        <v>#DIV/0!</v>
      </c>
      <c r="G19" s="4" t="e">
        <f t="shared" si="42"/>
        <v>#DIV/0!</v>
      </c>
      <c r="H19" s="4" t="e">
        <f t="shared" si="43"/>
        <v>#DIV/0!</v>
      </c>
      <c r="I19" s="4">
        <f t="shared" si="44"/>
        <v>0</v>
      </c>
      <c r="J19" s="4">
        <f t="shared" si="44"/>
        <v>0</v>
      </c>
      <c r="O19" s="71">
        <v>0</v>
      </c>
      <c r="P19" s="71">
        <f>O19/1.2</f>
        <v>0</v>
      </c>
      <c r="Q19" s="71">
        <f t="shared" ref="Q19" si="47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97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95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96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33:A34"/>
  <sheetViews>
    <sheetView workbookViewId="0">
      <selection activeCell="I10" sqref="I10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H10" sqref="H10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5" sqref="G5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zoomScale="85" zoomScaleNormal="85" workbookViewId="0">
      <selection activeCell="R22" sqref="R22"/>
    </sheetView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D9:K37"/>
  <sheetViews>
    <sheetView topLeftCell="A5" zoomScale="85" zoomScaleNormal="85" workbookViewId="0">
      <selection activeCell="R24" sqref="R24"/>
    </sheetView>
  </sheetViews>
  <sheetFormatPr defaultRowHeight="15"/>
  <sheetData>
    <row r="9" spans="5:9">
      <c r="G9" s="71"/>
      <c r="I9" s="71"/>
    </row>
    <row r="10" spans="5:9">
      <c r="G10" s="71"/>
      <c r="I10" s="71"/>
    </row>
    <row r="11" spans="5:9">
      <c r="I11" s="71"/>
    </row>
    <row r="12" spans="5:9">
      <c r="G12" s="71"/>
      <c r="I12" s="71"/>
    </row>
    <row r="13" spans="5:9">
      <c r="G13" s="71"/>
      <c r="I13" s="71"/>
    </row>
    <row r="14" spans="5:9">
      <c r="G14" s="71"/>
      <c r="I14" s="71"/>
    </row>
    <row r="15" spans="5:9">
      <c r="E15" s="71"/>
      <c r="G15" s="71"/>
      <c r="I15" s="71"/>
    </row>
    <row r="16" spans="5:9">
      <c r="G16" s="71"/>
      <c r="H16" s="71"/>
      <c r="I16" s="71"/>
    </row>
    <row r="17" spans="4:11">
      <c r="G17" s="71"/>
      <c r="H17" s="71"/>
      <c r="I17" s="71"/>
    </row>
    <row r="18" spans="4:11">
      <c r="G18" s="71"/>
      <c r="H18" s="71"/>
      <c r="I18" s="71"/>
    </row>
    <row r="19" spans="4:11">
      <c r="H19" s="71"/>
      <c r="I19" s="71"/>
    </row>
    <row r="24" spans="4:11">
      <c r="D24" s="71"/>
    </row>
    <row r="25" spans="4:11">
      <c r="D25" s="71"/>
      <c r="H25" s="71"/>
      <c r="I25" s="71"/>
      <c r="K25" s="71"/>
    </row>
    <row r="26" spans="4:11">
      <c r="H26" s="71"/>
      <c r="I26" s="71"/>
      <c r="K26" s="71"/>
    </row>
    <row r="27" spans="4:11">
      <c r="F27" s="71"/>
      <c r="G27" s="71"/>
      <c r="H27" s="71"/>
      <c r="I27" s="71"/>
      <c r="K27" s="71"/>
    </row>
    <row r="28" spans="4:11">
      <c r="F28" s="71"/>
      <c r="G28" s="71"/>
      <c r="H28" s="71"/>
      <c r="I28" s="71"/>
      <c r="K28" s="71"/>
    </row>
    <row r="29" spans="4:11">
      <c r="F29" s="71"/>
      <c r="G29" s="71"/>
      <c r="H29" s="71"/>
      <c r="I29" s="71"/>
      <c r="K29" s="71"/>
    </row>
    <row r="30" spans="4:11">
      <c r="F30" s="71"/>
      <c r="G30" s="71"/>
      <c r="H30" s="71"/>
      <c r="I30" s="71"/>
      <c r="K30" s="71"/>
    </row>
    <row r="31" spans="4:11">
      <c r="F31" s="71"/>
      <c r="G31" s="71"/>
      <c r="H31" s="71"/>
      <c r="I31" s="71"/>
      <c r="K31" s="71"/>
    </row>
    <row r="32" spans="4:11">
      <c r="G32" s="71"/>
      <c r="I32" s="71"/>
    </row>
    <row r="33" spans="6:11">
      <c r="G33" s="71"/>
      <c r="I33" s="71"/>
    </row>
    <row r="34" spans="6:11">
      <c r="F34" s="71"/>
      <c r="G34" s="71"/>
      <c r="H34" s="71"/>
      <c r="I34" s="71"/>
    </row>
    <row r="35" spans="6:11">
      <c r="F35" s="71"/>
      <c r="G35" s="71"/>
      <c r="H35" s="71"/>
      <c r="I35" s="71"/>
      <c r="K35" s="71"/>
    </row>
    <row r="36" spans="6:11">
      <c r="G36" s="71"/>
      <c r="I36" s="71"/>
    </row>
    <row r="37" spans="6:11">
      <c r="G37" s="7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 4</vt:lpstr>
      <vt:lpstr>Sheet 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COMP</cp:lastModifiedBy>
  <cp:lastPrinted>2019-11-05T06:14:02Z</cp:lastPrinted>
  <dcterms:created xsi:type="dcterms:W3CDTF">2018-02-17T10:36:41Z</dcterms:created>
  <dcterms:modified xsi:type="dcterms:W3CDTF">2024-01-08T11:07:24Z</dcterms:modified>
</cp:coreProperties>
</file>