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Kandivali (West)\Subhash Yashwant More\"/>
    </mc:Choice>
  </mc:AlternateContent>
  <xr:revisionPtr revIDLastSave="0" documentId="13_ncr:1_{0F681C2C-C550-4DAC-87BE-D4445F7E20F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3" i="4" l="1"/>
  <c r="G31" i="4" l="1"/>
  <c r="G29" i="4"/>
  <c r="C5" i="25" l="1"/>
  <c r="C4" i="25"/>
  <c r="C3" i="25"/>
  <c r="P2" i="4"/>
  <c r="B3" i="4"/>
  <c r="C3" i="4" s="1"/>
  <c r="D3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<sst xmlns="http://schemas.openxmlformats.org/spreadsheetml/2006/main" count="127" uniqueCount="86">
  <si>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</si>
  <si>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</si>
  <si>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</si>
  <si>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</si>
  <si>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</si>
  <si>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</si>
  <si>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</si>
  <si>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</si>
  <si>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</si>
  <si>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</si>
  <si>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</si>
  <si>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</si>
  <si>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</si>
  <si>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</si>
  <si>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</si>
  <si>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</si>
  <si>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</si>
  <si>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</si>
  <si>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</si>
  <si>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</si>
  <si>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</si>
  <si>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</si>
  <si>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</si>
  <si>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</si>
  <si>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</si>
  <si>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</si>
  <si>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</si>
  <si>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</si>
  <si>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</si>
  <si>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</si>
  <si>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</si>
  <si>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</si>
  <si>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</si>
  <si>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</si>
  <si>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</si>
  <si>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</si>
  <si>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</si>
  <si>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</si>
  <si>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</si>
  <si>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</si>
  <si>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</si>
  <si>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</si>
  <si>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</si>
  <si>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</si>
  <si>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</si>
  <si>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</si>
  <si>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</si>
  <si>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</si>
  <si>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</si>
  <si>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</si>
  <si>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</si>
  <si>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</si>
  <si>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</si>
  <si>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</si>
  <si>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</si>
  <si>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</si>
  <si>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</si>
  <si>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</si>
  <si>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</si>
  <si>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</si>
  <si>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</si>
  <si>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</si>
  <si>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</si>
  <si>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</si>
  <si>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</si>
  <si>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</si>
  <si>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</si>
  <si>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</si>
  <si>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</si>
  <si>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</si>
  <si>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</si>
  <si>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</si>
  <si>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</si>
  <si>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</si>
  <si>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</si>
  <si>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</si>
  <si>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</si>
  <si>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</si>
  <si>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</si>
  <si>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</si>
  <si>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</si>
  <si>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</si>
  <si>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</si>
  <si>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</si>
  <si>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IGR-03.01.24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</si>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</sst>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F8E7D-D2F5-436F-B01E-AB0919C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1A17F-234A-4A63-87DE-8DE62D52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153644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D450C0-921E-4F1B-B2EB-D1248736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263297.16199999995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292697.16199999995</v>
      </c>
      <c r="D9" s="63" t="s">
        <v>62</v>
      </c>
      <c r="E9" s="64">
        <f>C9/10.764</f>
        <v>27192.2298402081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18</v>
      </c>
      <c r="D13" s="70">
        <f>D12-C13</f>
        <v>82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29" sqref="E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42</v>
      </c>
      <c r="D8" s="26">
        <v>2006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27</v>
      </c>
      <c r="D10" s="26"/>
      <c r="F10" s="19"/>
    </row>
    <row r="11" spans="1:6" x14ac:dyDescent="0.25">
      <c r="A11" s="16"/>
      <c r="B11" s="27"/>
      <c r="C11" s="28">
        <f>C10%</f>
        <v>0.27</v>
      </c>
      <c r="D11" s="28"/>
      <c r="F11" s="19"/>
    </row>
    <row r="12" spans="1:6" x14ac:dyDescent="0.25">
      <c r="A12" s="16" t="s">
        <v>21</v>
      </c>
      <c r="B12" s="20"/>
      <c r="C12" s="21">
        <f>C6*C11</f>
        <v>729</v>
      </c>
      <c r="D12" s="24"/>
      <c r="F12" s="19"/>
    </row>
    <row r="13" spans="1:6" x14ac:dyDescent="0.25">
      <c r="A13" s="16" t="s">
        <v>22</v>
      </c>
      <c r="B13" s="20"/>
      <c r="C13" s="21">
        <f>C6-C12</f>
        <v>1971</v>
      </c>
      <c r="D13" s="24"/>
      <c r="F13" s="19"/>
    </row>
    <row r="14" spans="1:6" x14ac:dyDescent="0.25">
      <c r="A14" s="16" t="s">
        <v>15</v>
      </c>
      <c r="B14" s="20"/>
      <c r="C14" s="21">
        <f>C5</f>
        <v>13300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15271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270</v>
      </c>
      <c r="D18" s="26"/>
      <c r="F18" s="19"/>
    </row>
    <row r="19" spans="1:6" x14ac:dyDescent="0.25">
      <c r="A19" s="16" t="s">
        <v>73</v>
      </c>
      <c r="B19" s="6"/>
      <c r="C19" s="32">
        <f>C18*C16</f>
        <v>4123170</v>
      </c>
      <c r="D19" s="33"/>
      <c r="E19" s="70"/>
      <c r="F19" s="34"/>
    </row>
    <row r="20" spans="1:6" x14ac:dyDescent="0.25">
      <c r="A20" s="16" t="s">
        <v>24</v>
      </c>
      <c r="C20" s="35">
        <f>C19*90%</f>
        <v>3710853</v>
      </c>
      <c r="D20" s="32"/>
      <c r="F20" s="19"/>
    </row>
    <row r="21" spans="1:6" x14ac:dyDescent="0.25">
      <c r="A21" s="16" t="s">
        <v>25</v>
      </c>
      <c r="C21" s="35">
        <f>C19*80%</f>
        <v>3298536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729000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8589.9375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7" sqref="V1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225</v>
      </c>
      <c r="C2" s="4">
        <f t="shared" ref="C2:C16" si="1">B2*1.2</f>
        <v>270</v>
      </c>
      <c r="D2" s="4">
        <f t="shared" ref="D2:D16" si="2">C2*1.2</f>
        <v>324</v>
      </c>
      <c r="E2" s="5">
        <f t="shared" ref="E2:E16" si="3">R2</f>
        <v>4000000</v>
      </c>
      <c r="F2" s="4">
        <f t="shared" ref="F2:F15" si="4">ROUND((E2/B2),0)</f>
        <v>17778</v>
      </c>
      <c r="G2" s="78">
        <f t="shared" ref="G2:G15" si="5">ROUND((E2/C2),0)</f>
        <v>14815</v>
      </c>
      <c r="H2" s="78">
        <f t="shared" ref="H2:H15" si="6">ROUND((E2/D2),0)</f>
        <v>12346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225</v>
      </c>
      <c r="R2" s="79">
        <v>4000000</v>
      </c>
      <c r="S2" s="79" t="s">
        <v>84</v>
      </c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4000000</v>
      </c>
      <c r="F3" s="4">
        <f t="shared" si="4"/>
        <v>17778</v>
      </c>
      <c r="G3" s="78">
        <f t="shared" si="5"/>
        <v>14815</v>
      </c>
      <c r="H3" s="78">
        <f t="shared" si="6"/>
        <v>12346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225</v>
      </c>
      <c r="R3" s="79">
        <v>4000000</v>
      </c>
      <c r="S3" s="79"/>
    </row>
    <row r="4" spans="1:19" x14ac:dyDescent="0.25">
      <c r="A4" s="4">
        <v>3</v>
      </c>
      <c r="B4" s="4">
        <f t="shared" si="0"/>
        <v>250</v>
      </c>
      <c r="C4" s="4">
        <f t="shared" si="1"/>
        <v>300</v>
      </c>
      <c r="D4" s="4">
        <f t="shared" si="2"/>
        <v>360</v>
      </c>
      <c r="E4" s="5">
        <f t="shared" si="3"/>
        <v>5500000</v>
      </c>
      <c r="F4" s="4">
        <f t="shared" si="4"/>
        <v>22000</v>
      </c>
      <c r="G4" s="78">
        <f t="shared" si="5"/>
        <v>18333</v>
      </c>
      <c r="H4" s="78">
        <f t="shared" si="6"/>
        <v>15278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" si="10">O4/1.2</f>
        <v>0</v>
      </c>
      <c r="Q4" s="7">
        <v>250</v>
      </c>
      <c r="R4" s="79">
        <v>5500000</v>
      </c>
      <c r="S4" s="79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3:Q10" si="11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1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85</v>
      </c>
      <c r="G28" s="57">
        <v>225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f>G28*1.2</f>
        <v>270</v>
      </c>
      <c r="H29" s="10">
        <f>G29/G28</f>
        <v>1.2</v>
      </c>
    </row>
    <row r="30" spans="1:19" s="10" customFormat="1" x14ac:dyDescent="0.25">
      <c r="F30" s="57" t="s">
        <v>72</v>
      </c>
      <c r="G30" s="57">
        <v>15271</v>
      </c>
    </row>
    <row r="31" spans="1:19" s="10" customFormat="1" x14ac:dyDescent="0.25">
      <c r="C31" s="75"/>
      <c r="D31" s="75"/>
      <c r="F31" s="75" t="s">
        <v>73</v>
      </c>
      <c r="G31" s="75">
        <f>G28*G30</f>
        <v>3435975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3092377.5</v>
      </c>
    </row>
    <row r="33" spans="3:7" s="10" customFormat="1" x14ac:dyDescent="0.25">
      <c r="C33" s="75"/>
      <c r="D33" s="75"/>
      <c r="F33" s="75" t="s">
        <v>25</v>
      </c>
      <c r="G33" s="75">
        <f>G31*80%</f>
        <v>2748780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J40" sqref="J4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2024-01-09T12:29:12Z</dcterms:modified>
</cp:coreProperties>
</file>