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itinkumar Kashinath Khanzode\"/>
    </mc:Choice>
  </mc:AlternateContent>
  <xr:revisionPtr revIDLastSave="0" documentId="13_ncr:1_{E0D81B44-AE6A-49D0-BA0B-F6201140CD5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3" i="4" l="1"/>
  <c r="H21" i="4" l="1"/>
  <c r="I21" i="4"/>
  <c r="H29" i="4"/>
  <c r="P12" i="4" l="1"/>
  <c r="P11" i="4"/>
  <c r="P10" i="4"/>
  <c r="P9" i="4"/>
  <c r="P8" i="4"/>
  <c r="P7" i="4"/>
  <c r="P6" i="4"/>
  <c r="P5" i="4"/>
  <c r="P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<sst xmlns="http://schemas.openxmlformats.org/spreadsheetml/2006/main" count="33" uniqueCount="29">
  <si>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</si>
  <si>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</si>
  <si>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</si>
  <si>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</si>
  <si>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</si>
  <si>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</si>
  <si>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</si>
  <si>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</si>
  <si>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</si>
  <si>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</si>
  <si>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</si>
  <si>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</si>
  <si>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</si>
  <si>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105, 1st Floor, Building No 128, Wing - B, Roha Vatika Roha Palash, Nehru Nagar, Village - Kurla, Kurla East, Mumbai</t>
  </si>
  <si>
    <t>rera ca</t>
  </si>
  <si>
    <t>rate</t>
  </si>
  <si>
    <t>fmv</t>
  </si>
  <si>
    <t>agreement -0 07.12.23</t>
  </si>
  <si>
    <t>av</t>
  </si>
  <si>
    <t>sd</t>
  </si>
  <si>
    <t>rd</t>
  </si>
  <si>
    <t>07.12.23</t>
  </si>
  <si>
    <t>16.02.23</t>
  </si>
  <si>
    <t>22.11.23</t>
  </si>
  <si>
    <t>mca</t>
  </si>
  <si>
    <t xml:space="preserve">WC bath not measured. Key not available </t>
  </si>
  <si>
    <t>22000 to 24000 on ca</t>
  </si>
  <si>
    <t>just completed. OC not recd yet</t>
  </si>
  <si>
    <t>24.08.23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</si>
</sst>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488055</xdr:colOff>
      <xdr:row>44</xdr:row>
      <xdr:rowOff>86843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4A4055-5959-435B-B51B-5E55A83F2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37655" cy="80116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A6F472-CB9B-47C2-A355-AF4A6D98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5F5C17-2FF5-4697-ABDD-B8C1677C1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18</xdr:col>
      <xdr:colOff>144341</xdr:colOff>
      <xdr:row>53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C5EF8E-7E79-44AA-A284-5D48D6D30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507541" cy="9011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487630</xdr:colOff>
      <xdr:row>32</xdr:row>
      <xdr:rowOff>86561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743A1D-1F85-49A3-9015-A1A4E611E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289230" cy="59920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106832</xdr:colOff>
      <xdr:row>48</xdr:row>
      <xdr:rowOff>144098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4F7800-8FAD-43BE-9179-33F45AA30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737232" cy="8764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25</xdr:col>
      <xdr:colOff>173601</xdr:colOff>
      <xdr:row>48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73B37A-988D-41CE-B4B7-04998DCBA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413601" cy="7830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277880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65F205-7553-48F6-AD41-A9A169DEA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860280" cy="8030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5AF83C-3327-4DBF-B6EE-E1B4C513C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ECEBEF-7548-47B9-84A1-1BB9E1683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B1C2ED-E6E4-4411-9FB2-A0DDB1BD7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10" sqref="R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221</v>
      </c>
      <c r="C2" s="4">
        <f>B2*1.2</f>
        <v>265.2</v>
      </c>
      <c r="D2" s="4">
        <f t="shared" ref="D2:D13" si="2">C2*1.2</f>
        <v>318.23999999999995</v>
      </c>
      <c r="E2" s="5">
        <f t="shared" ref="E2:E13" si="3">R2</f>
        <v>6000000</v>
      </c>
      <c r="F2" s="10">
        <f t="shared" ref="F2:F13" si="4">ROUND((E2/B2),0)</f>
        <v>27149</v>
      </c>
      <c r="G2" s="10">
        <f t="shared" ref="G2:G13" si="5">ROUND((E2/C2),0)</f>
        <v>22624</v>
      </c>
      <c r="H2" s="10">
        <f t="shared" ref="H2:H13" si="6">ROUND((E2/D2),0)</f>
        <v>18854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221</v>
      </c>
      <c r="R2" s="2">
        <v>6000000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225</v>
      </c>
      <c r="C3" s="4">
        <f t="shared" ref="C3:C15" si="9">B3*1.2</f>
        <v>270</v>
      </c>
      <c r="D3" s="4">
        <f t="shared" si="2"/>
        <v>324</v>
      </c>
      <c r="E3" s="5">
        <f t="shared" si="3"/>
        <v>4500000</v>
      </c>
      <c r="F3" s="10">
        <f t="shared" si="4"/>
        <v>20000</v>
      </c>
      <c r="G3" s="10">
        <f t="shared" si="5"/>
        <v>16667</v>
      </c>
      <c r="H3" s="10">
        <f t="shared" si="6"/>
        <v>13889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225</v>
      </c>
      <c r="R3" s="2">
        <v>4500000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374</v>
      </c>
      <c r="C4" s="4">
        <f t="shared" si="9"/>
        <v>448.8</v>
      </c>
      <c r="D4" s="4">
        <f t="shared" si="2"/>
        <v>538.55999999999995</v>
      </c>
      <c r="E4" s="16">
        <f t="shared" si="3"/>
        <v>8990000</v>
      </c>
      <c r="F4" s="15">
        <f t="shared" si="4"/>
        <v>24037</v>
      </c>
      <c r="G4" s="10">
        <f t="shared" si="5"/>
        <v>20031</v>
      </c>
      <c r="H4" s="10">
        <f t="shared" si="6"/>
        <v>16693</v>
      </c>
      <c r="I4" s="10" t="e">
        <f>#REF!</f>
        <v>#REF!</v>
      </c>
      <c r="J4" s="10">
        <f t="shared" si="7"/>
        <v>0</v>
      </c>
      <c r="K4" s="8"/>
      <c r="L4" s="8"/>
      <c r="M4" s="8"/>
      <c r="N4" s="8"/>
      <c r="O4" s="8">
        <v>0</v>
      </c>
      <c r="P4" s="8">
        <f t="shared" si="8"/>
        <v>0</v>
      </c>
      <c r="Q4" s="8">
        <v>374</v>
      </c>
      <c r="R4" s="17">
        <v>8990000</v>
      </c>
      <c r="S4" s="8"/>
      <c r="T4" s="8"/>
      <c r="U4" s="8"/>
    </row>
    <row r="5" spans="1:21" x14ac:dyDescent="0.25">
      <c r="A5" s="4">
        <f t="shared" si="0"/>
        <v>0</v>
      </c>
      <c r="B5" s="4">
        <f t="shared" si="1"/>
        <v>243</v>
      </c>
      <c r="C5" s="4">
        <f t="shared" si="9"/>
        <v>291.59999999999997</v>
      </c>
      <c r="D5" s="4">
        <f t="shared" si="2"/>
        <v>349.91999999999996</v>
      </c>
      <c r="E5" s="16">
        <f t="shared" si="3"/>
        <v>4439000</v>
      </c>
      <c r="F5" s="10">
        <f t="shared" si="4"/>
        <v>18267</v>
      </c>
      <c r="G5" s="10">
        <f t="shared" si="5"/>
        <v>15223</v>
      </c>
      <c r="H5" s="10">
        <f t="shared" si="6"/>
        <v>12686</v>
      </c>
      <c r="I5" s="10" t="e">
        <f>#REF!</f>
        <v>#REF!</v>
      </c>
      <c r="J5" s="10">
        <f t="shared" si="7"/>
        <v>0</v>
      </c>
      <c r="K5" s="8"/>
      <c r="L5" s="8"/>
      <c r="M5" s="8"/>
      <c r="N5" s="8"/>
      <c r="O5" s="8">
        <v>0</v>
      </c>
      <c r="P5" s="8">
        <f t="shared" si="8"/>
        <v>0</v>
      </c>
      <c r="Q5" s="8">
        <v>243</v>
      </c>
      <c r="R5" s="17">
        <v>4439000</v>
      </c>
      <c r="S5" s="8"/>
      <c r="T5" s="8"/>
      <c r="U5" s="8"/>
    </row>
    <row r="6" spans="1:21" x14ac:dyDescent="0.25">
      <c r="A6" s="4">
        <f t="shared" si="0"/>
        <v>0</v>
      </c>
      <c r="B6" s="4">
        <f t="shared" si="1"/>
        <v>199</v>
      </c>
      <c r="C6" s="4">
        <f t="shared" si="9"/>
        <v>238.79999999999998</v>
      </c>
      <c r="D6" s="4">
        <f t="shared" si="2"/>
        <v>286.55999999999995</v>
      </c>
      <c r="E6" s="16">
        <f t="shared" si="3"/>
        <v>4287000</v>
      </c>
      <c r="F6" s="10">
        <f t="shared" si="4"/>
        <v>21543</v>
      </c>
      <c r="G6" s="10">
        <f t="shared" si="5"/>
        <v>17952</v>
      </c>
      <c r="H6" s="10">
        <f t="shared" si="6"/>
        <v>14960</v>
      </c>
      <c r="I6" s="10" t="e">
        <f>#REF!</f>
        <v>#REF!</v>
      </c>
      <c r="J6" s="10">
        <f t="shared" si="7"/>
        <v>0</v>
      </c>
      <c r="K6" s="8"/>
      <c r="L6" s="8"/>
      <c r="M6" s="8"/>
      <c r="N6" s="8"/>
      <c r="O6" s="8">
        <v>0</v>
      </c>
      <c r="P6" s="8">
        <f t="shared" si="8"/>
        <v>0</v>
      </c>
      <c r="Q6" s="8">
        <v>199</v>
      </c>
      <c r="R6" s="17">
        <v>4287000</v>
      </c>
      <c r="S6" s="8"/>
      <c r="T6" s="8"/>
      <c r="U6" s="8"/>
    </row>
    <row r="7" spans="1:21" x14ac:dyDescent="0.25">
      <c r="A7" s="4">
        <f t="shared" si="0"/>
        <v>0</v>
      </c>
      <c r="B7" s="4">
        <f t="shared" si="1"/>
        <v>195</v>
      </c>
      <c r="C7" s="4">
        <f t="shared" si="9"/>
        <v>234</v>
      </c>
      <c r="D7" s="4">
        <f t="shared" si="2"/>
        <v>280.8</v>
      </c>
      <c r="E7" s="16">
        <f t="shared" si="3"/>
        <v>5150000</v>
      </c>
      <c r="F7" s="15">
        <f t="shared" si="4"/>
        <v>26410</v>
      </c>
      <c r="G7" s="10">
        <f t="shared" si="5"/>
        <v>22009</v>
      </c>
      <c r="H7" s="10">
        <f t="shared" si="6"/>
        <v>18340</v>
      </c>
      <c r="I7" s="10" t="e">
        <f>#REF!</f>
        <v>#REF!</v>
      </c>
      <c r="J7" s="10">
        <f t="shared" si="7"/>
        <v>0</v>
      </c>
      <c r="K7" s="8"/>
      <c r="L7" s="8"/>
      <c r="M7" s="8"/>
      <c r="N7" s="8"/>
      <c r="O7" s="8">
        <v>0</v>
      </c>
      <c r="P7" s="8">
        <f t="shared" si="8"/>
        <v>0</v>
      </c>
      <c r="Q7" s="8">
        <v>195</v>
      </c>
      <c r="R7" s="17">
        <v>5150000</v>
      </c>
      <c r="S7" s="8"/>
      <c r="T7" s="8"/>
      <c r="U7" s="8"/>
    </row>
    <row r="8" spans="1:21" x14ac:dyDescent="0.25">
      <c r="A8" s="4">
        <f t="shared" si="0"/>
        <v>0</v>
      </c>
      <c r="B8" s="4">
        <f t="shared" si="1"/>
        <v>403</v>
      </c>
      <c r="C8" s="4">
        <f t="shared" si="9"/>
        <v>483.59999999999997</v>
      </c>
      <c r="D8" s="4">
        <f t="shared" si="2"/>
        <v>580.31999999999994</v>
      </c>
      <c r="E8" s="16">
        <f t="shared" si="3"/>
        <v>7867021</v>
      </c>
      <c r="F8" s="10">
        <f t="shared" si="4"/>
        <v>19521</v>
      </c>
      <c r="G8" s="10">
        <f t="shared" si="5"/>
        <v>16268</v>
      </c>
      <c r="H8" s="10">
        <f t="shared" si="6"/>
        <v>13556</v>
      </c>
      <c r="I8" s="10" t="e">
        <f>#REF!</f>
        <v>#REF!</v>
      </c>
      <c r="J8" s="10" t="str">
        <f t="shared" si="7"/>
        <v>16.02.23</v>
      </c>
      <c r="K8" s="8"/>
      <c r="L8" s="8"/>
      <c r="M8" s="8"/>
      <c r="N8" s="8"/>
      <c r="O8" s="8">
        <v>0</v>
      </c>
      <c r="P8" s="8">
        <f t="shared" si="8"/>
        <v>0</v>
      </c>
      <c r="Q8" s="8">
        <v>403</v>
      </c>
      <c r="R8" s="17">
        <v>7867021</v>
      </c>
      <c r="S8" s="8" t="s">
        <v>22</v>
      </c>
      <c r="T8" s="8"/>
      <c r="U8" s="8"/>
    </row>
    <row r="9" spans="1:21" x14ac:dyDescent="0.25">
      <c r="A9" s="4">
        <f t="shared" si="0"/>
        <v>0</v>
      </c>
      <c r="B9" s="4">
        <f t="shared" si="1"/>
        <v>439</v>
      </c>
      <c r="C9" s="4">
        <f t="shared" si="9"/>
        <v>526.79999999999995</v>
      </c>
      <c r="D9" s="4">
        <f t="shared" si="2"/>
        <v>632.16</v>
      </c>
      <c r="E9" s="16">
        <f t="shared" si="3"/>
        <v>8746134</v>
      </c>
      <c r="F9" s="10">
        <f t="shared" si="4"/>
        <v>19923</v>
      </c>
      <c r="G9" s="10">
        <f t="shared" si="5"/>
        <v>16602</v>
      </c>
      <c r="H9" s="10">
        <f t="shared" si="6"/>
        <v>13835</v>
      </c>
      <c r="I9" s="10" t="e">
        <f>#REF!</f>
        <v>#REF!</v>
      </c>
      <c r="J9" s="10" t="str">
        <f t="shared" si="7"/>
        <v>07.12.23</v>
      </c>
      <c r="K9" s="8"/>
      <c r="L9" s="8"/>
      <c r="M9" s="8"/>
      <c r="N9" s="8"/>
      <c r="O9" s="8">
        <v>0</v>
      </c>
      <c r="P9" s="8">
        <f t="shared" si="8"/>
        <v>0</v>
      </c>
      <c r="Q9" s="8">
        <v>439</v>
      </c>
      <c r="R9" s="17">
        <v>8746134</v>
      </c>
      <c r="S9" s="8" t="s">
        <v>21</v>
      </c>
      <c r="T9" s="8"/>
      <c r="U9" s="8"/>
    </row>
    <row r="10" spans="1:21" x14ac:dyDescent="0.25">
      <c r="A10" s="4">
        <f t="shared" si="0"/>
        <v>0</v>
      </c>
      <c r="B10" s="4">
        <f t="shared" si="1"/>
        <v>535</v>
      </c>
      <c r="C10" s="4">
        <f t="shared" si="9"/>
        <v>642</v>
      </c>
      <c r="D10" s="4">
        <f t="shared" si="2"/>
        <v>770.4</v>
      </c>
      <c r="E10" s="16">
        <f t="shared" si="3"/>
        <v>12399747</v>
      </c>
      <c r="F10" s="15">
        <f t="shared" si="4"/>
        <v>23177</v>
      </c>
      <c r="G10" s="10">
        <f t="shared" si="5"/>
        <v>19314</v>
      </c>
      <c r="H10" s="10">
        <f t="shared" si="6"/>
        <v>16095</v>
      </c>
      <c r="I10" s="10" t="e">
        <f>#REF!</f>
        <v>#REF!</v>
      </c>
      <c r="J10" s="10" t="str">
        <f t="shared" si="7"/>
        <v>07.12.23</v>
      </c>
      <c r="K10" s="8"/>
      <c r="L10" s="8"/>
      <c r="M10" s="8"/>
      <c r="N10" s="8"/>
      <c r="O10" s="8">
        <v>0</v>
      </c>
      <c r="P10" s="8">
        <f t="shared" si="8"/>
        <v>0</v>
      </c>
      <c r="Q10" s="8">
        <v>535</v>
      </c>
      <c r="R10" s="17">
        <v>12399747</v>
      </c>
      <c r="S10" s="8" t="s">
        <v>21</v>
      </c>
      <c r="T10" s="8"/>
      <c r="U10" s="8"/>
    </row>
    <row r="11" spans="1:21" x14ac:dyDescent="0.25">
      <c r="A11" s="4">
        <f t="shared" si="0"/>
        <v>0</v>
      </c>
      <c r="B11" s="4">
        <f t="shared" si="1"/>
        <v>221</v>
      </c>
      <c r="C11" s="4">
        <f t="shared" si="9"/>
        <v>265.2</v>
      </c>
      <c r="D11" s="4">
        <f t="shared" si="2"/>
        <v>318.23999999999995</v>
      </c>
      <c r="E11" s="16">
        <f t="shared" si="3"/>
        <v>4626698</v>
      </c>
      <c r="F11" s="10">
        <f t="shared" si="4"/>
        <v>20935</v>
      </c>
      <c r="G11" s="10">
        <f t="shared" si="5"/>
        <v>17446</v>
      </c>
      <c r="H11" s="10">
        <f t="shared" si="6"/>
        <v>14538</v>
      </c>
      <c r="I11" s="10" t="e">
        <f>#REF!</f>
        <v>#REF!</v>
      </c>
      <c r="J11" s="10" t="str">
        <f t="shared" si="7"/>
        <v>22.11.23</v>
      </c>
      <c r="K11" s="8"/>
      <c r="L11" s="8"/>
      <c r="M11" s="8"/>
      <c r="N11" s="8"/>
      <c r="O11" s="8">
        <v>0</v>
      </c>
      <c r="P11" s="8">
        <f t="shared" si="8"/>
        <v>0</v>
      </c>
      <c r="Q11" s="8">
        <v>221</v>
      </c>
      <c r="R11" s="17">
        <v>4626698</v>
      </c>
      <c r="S11" s="8" t="s">
        <v>23</v>
      </c>
      <c r="T11" s="8"/>
      <c r="U11" s="8"/>
    </row>
    <row r="12" spans="1:21" x14ac:dyDescent="0.25">
      <c r="A12" s="4">
        <f t="shared" si="0"/>
        <v>0</v>
      </c>
      <c r="B12" s="4">
        <f t="shared" si="1"/>
        <v>221</v>
      </c>
      <c r="C12" s="4">
        <f t="shared" si="9"/>
        <v>265.2</v>
      </c>
      <c r="D12" s="4">
        <f t="shared" si="2"/>
        <v>318.23999999999995</v>
      </c>
      <c r="E12" s="16">
        <f t="shared" si="3"/>
        <v>4885714</v>
      </c>
      <c r="F12" s="10">
        <f t="shared" si="4"/>
        <v>22107</v>
      </c>
      <c r="G12" s="10">
        <f t="shared" si="5"/>
        <v>18423</v>
      </c>
      <c r="H12" s="10">
        <f t="shared" si="6"/>
        <v>15352</v>
      </c>
      <c r="I12" s="10" t="e">
        <f>#REF!</f>
        <v>#REF!</v>
      </c>
      <c r="J12" s="10" t="str">
        <f t="shared" si="7"/>
        <v>24.08.23</v>
      </c>
      <c r="K12" s="8"/>
      <c r="L12" s="8"/>
      <c r="M12" s="8"/>
      <c r="N12" s="8"/>
      <c r="O12" s="8">
        <v>0</v>
      </c>
      <c r="P12" s="8">
        <f t="shared" si="8"/>
        <v>0</v>
      </c>
      <c r="Q12" s="8">
        <v>221</v>
      </c>
      <c r="R12" s="17">
        <v>4885714</v>
      </c>
      <c r="S12" s="8" t="s">
        <v>28</v>
      </c>
      <c r="T12" s="8"/>
      <c r="U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K13" s="8"/>
      <c r="L13" s="8"/>
      <c r="M13" s="8"/>
      <c r="N13" s="8"/>
      <c r="O13" s="8">
        <v>0</v>
      </c>
      <c r="P13" s="8">
        <f t="shared" ref="P13" si="10">O13/1.2</f>
        <v>0</v>
      </c>
      <c r="Q13" s="8">
        <f t="shared" ref="Q13" si="11">P13/1.2</f>
        <v>0</v>
      </c>
      <c r="R13" s="17">
        <v>0</v>
      </c>
      <c r="S13" s="8"/>
      <c r="T13" s="8"/>
      <c r="U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6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10" t="e">
        <f>#REF!</f>
        <v>#REF!</v>
      </c>
      <c r="J14" s="10">
        <f t="shared" ref="J14:J15" si="17">S14</f>
        <v>0</v>
      </c>
      <c r="K14" s="8"/>
      <c r="L14" s="8"/>
      <c r="M14" s="8"/>
      <c r="N14" s="8"/>
      <c r="O14" s="8">
        <v>0</v>
      </c>
      <c r="P14" s="8">
        <f t="shared" ref="P14:P15" si="18">O14/1.2</f>
        <v>0</v>
      </c>
      <c r="Q14" s="8">
        <f t="shared" ref="Q14:Q15" si="19">P14/1.2</f>
        <v>0</v>
      </c>
      <c r="R14" s="17">
        <v>0</v>
      </c>
      <c r="S14" s="8"/>
      <c r="T14" s="8"/>
      <c r="U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16">
        <f t="shared" si="13"/>
        <v>0</v>
      </c>
      <c r="F15" s="10" t="e">
        <f t="shared" si="14"/>
        <v>#DIV/0!</v>
      </c>
      <c r="G15" s="10" t="e">
        <f t="shared" si="15"/>
        <v>#DIV/0!</v>
      </c>
      <c r="H15" s="10" t="e">
        <f t="shared" si="16"/>
        <v>#DIV/0!</v>
      </c>
      <c r="I15" s="10" t="e">
        <f>#REF!</f>
        <v>#REF!</v>
      </c>
      <c r="J15" s="10">
        <f t="shared" si="17"/>
        <v>0</v>
      </c>
      <c r="K15" s="8"/>
      <c r="L15" s="8"/>
      <c r="M15" s="8"/>
      <c r="N15" s="8"/>
      <c r="O15" s="8">
        <v>0</v>
      </c>
      <c r="P15" s="8">
        <f t="shared" si="18"/>
        <v>0</v>
      </c>
      <c r="Q15" s="8">
        <f t="shared" si="19"/>
        <v>0</v>
      </c>
      <c r="R15" s="17">
        <v>0</v>
      </c>
      <c r="S15" s="8"/>
      <c r="T15" s="8"/>
      <c r="U15" s="8"/>
    </row>
    <row r="16" spans="1:21" x14ac:dyDescent="0.25"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</row>
    <row r="17" spans="5:24" x14ac:dyDescent="0.25"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</row>
    <row r="18" spans="5:24" x14ac:dyDescent="0.25">
      <c r="G18" t="s">
        <v>13</v>
      </c>
    </row>
    <row r="19" spans="5:24" x14ac:dyDescent="0.25">
      <c r="G19" t="s">
        <v>14</v>
      </c>
      <c r="H19">
        <v>195</v>
      </c>
    </row>
    <row r="20" spans="5:24" x14ac:dyDescent="0.25">
      <c r="G20" t="s">
        <v>15</v>
      </c>
      <c r="H20">
        <v>24000</v>
      </c>
    </row>
    <row r="21" spans="5:24" x14ac:dyDescent="0.25">
      <c r="G21" t="s">
        <v>16</v>
      </c>
      <c r="H21">
        <f>H20*H19</f>
        <v>4680000</v>
      </c>
      <c r="I21">
        <f>I20*H19</f>
        <v>0</v>
      </c>
      <c r="O21" t="s">
        <v>24</v>
      </c>
      <c r="P21">
        <v>161</v>
      </c>
    </row>
    <row r="22" spans="5:24" x14ac:dyDescent="0.25">
      <c r="G22" s="6"/>
      <c r="H22" s="6"/>
      <c r="P22" t="s">
        <v>25</v>
      </c>
    </row>
    <row r="23" spans="5:24" x14ac:dyDescent="0.25">
      <c r="P23" t="s">
        <v>27</v>
      </c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18</v>
      </c>
      <c r="H26">
        <v>4245718</v>
      </c>
      <c r="J26" t="s">
        <v>26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19</v>
      </c>
      <c r="H27">
        <v>254800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G28" t="s">
        <v>20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H29">
        <f>SUM(H26:H28)</f>
        <v>4530518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0" zoomScaleNormal="100" workbookViewId="0">
      <selection activeCell="B57" sqref="B5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2024-01-09T08:55:35Z</dcterms:modified>
</cp:coreProperties>
</file>