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C:\Users\DESK-118\Desktop\Vaishali\Laxmidas Bhanushali\"/>
    </mc:Choice>
  </mc:AlternateContent>
  <xr:revisionPtr revIDLastSave="0" documentId="13_ncr:1_{ADC683A7-634D-4256-B2ED-88F8BD79B44A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13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</sheets>
  <calcPr calcId="191029"/>
</workbook>
</file>

<file path=xl/calcChain.xml><?xml version="1.0" encoding="utf-8"?>
<calcChain xmlns="http://schemas.openxmlformats.org/spreadsheetml/2006/main">
  <c r="P8" i="4" l="1"/>
  <c r="P7" i="4"/>
  <c r="G19" i="4"/>
  <c r="G18" i="4"/>
  <c r="U3" i="4"/>
  <c r="U4" i="4"/>
  <c r="U5" i="4"/>
  <c r="U6" i="4"/>
  <c r="U2" i="4"/>
  <c r="T3" i="4"/>
  <c r="T4" i="4"/>
  <c r="T5" i="4"/>
  <c r="T6" i="4"/>
  <c r="T9" i="4"/>
  <c r="T10" i="4"/>
  <c r="T11" i="4"/>
  <c r="T12" i="4"/>
  <c r="T13" i="4"/>
  <c r="T14" i="4"/>
  <c r="T15" i="4"/>
  <c r="T16" i="4"/>
  <c r="T2" i="4"/>
  <c r="N19" i="4"/>
  <c r="I21" i="4"/>
  <c r="J19" i="4"/>
  <c r="Q12" i="4" l="1"/>
  <c r="P12" i="4"/>
  <c r="P11" i="4"/>
  <c r="Q11" i="4" s="1"/>
  <c r="Q10" i="4"/>
  <c r="P10" i="4"/>
  <c r="P9" i="4"/>
  <c r="Q9" i="4" s="1"/>
  <c r="Q8" i="4"/>
  <c r="T8" i="4" s="1"/>
  <c r="U8" i="4" s="1"/>
  <c r="Q7" i="4"/>
  <c r="T7" i="4" s="1"/>
  <c r="U7" i="4" s="1"/>
  <c r="P6" i="4"/>
  <c r="P5" i="4"/>
  <c r="P4" i="4"/>
  <c r="Q3" i="4"/>
  <c r="P2" i="4"/>
  <c r="C13" i="4"/>
  <c r="C14" i="4"/>
  <c r="C15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Q15" i="4" s="1"/>
  <c r="J15" i="4"/>
  <c r="I15" i="4"/>
  <c r="E15" i="4"/>
  <c r="A15" i="4"/>
  <c r="P14" i="4"/>
  <c r="Q14" i="4" s="1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B14" i="4"/>
  <c r="B15" i="4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<sst xmlns="http://schemas.openxmlformats.org/spreadsheetml/2006/main" count="125" uniqueCount="22">
  <si>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</si>
  <si>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</si>
  <si>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</si>
  <si>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</si>
  <si>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</si>
  <si>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</si>
  <si>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</si>
  <si>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</si>
  <si>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</si>
  <si>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</si>
  <si>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</si>
  <si>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</si>
  <si>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</si>
  <si>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f. no. 14, 1st floor, type D, satyam shanti nagar, mira road east</t>
  </si>
  <si>
    <t>bua</t>
  </si>
  <si>
    <t>mca</t>
  </si>
  <si>
    <t>oc - 1988</t>
  </si>
  <si>
    <t>fmv</t>
  </si>
  <si>
    <t>rate on bua</t>
  </si>
  <si>
    <t>loading - 8%</t>
  </si>
  <si>
    <t>07.11.23</t>
  </si>
  <si>
    <t>11.12.23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</si>
</sst>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9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" fontId="1" fillId="3" borderId="0" xfId="0" applyNumberFormat="1" applyFont="1" applyFill="1"/>
    <xf numFmtId="4" fontId="1" fillId="2" borderId="0" xfId="0" applyNumberFormat="1" applyFont="1" applyFill="1"/>
    <xf numFmtId="0" fontId="1" fillId="2" borderId="0" xfId="0" applyFont="1" applyFill="1" applyAlignment="1">
      <alignment wrapText="1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tyles" Target="style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26</xdr:col>
      <xdr:colOff>154548</xdr:colOff>
      <xdr:row>34</xdr:row>
      <xdr:rowOff>162788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1A31620-E77F-4E94-8860-BFD05783D3E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5394548" cy="618258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27</xdr:col>
      <xdr:colOff>68896</xdr:colOff>
      <xdr:row>49</xdr:row>
      <xdr:rowOff>67828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D3F0B9B-DDEE-4CC9-8812-76FB12435D0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15918496" cy="82593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26</xdr:col>
      <xdr:colOff>345160</xdr:colOff>
      <xdr:row>42</xdr:row>
      <xdr:rowOff>172564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8B079C1-F59D-4DC1-9878-183C1631F1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16194760" cy="798306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27</xdr:col>
      <xdr:colOff>421371</xdr:colOff>
      <xdr:row>44</xdr:row>
      <xdr:rowOff>134465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1AF3B5DF-82D3-4A62-9657-9AD52C6CC6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6270971" cy="799259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18</xdr:col>
      <xdr:colOff>573111</xdr:colOff>
      <xdr:row>46</xdr:row>
      <xdr:rowOff>58195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9905F45-8638-4934-BC64-4694A20B31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11545911" cy="748769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35</xdr:col>
      <xdr:colOff>607314</xdr:colOff>
      <xdr:row>53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D837EB9-1245-4A7C-8669-E96A16AC31C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18285714" cy="10285714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30</xdr:col>
      <xdr:colOff>607314</xdr:colOff>
      <xdr:row>54</xdr:row>
      <xdr:rowOff>189214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2744990-928A-40BE-86A4-E253FC5063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18285714" cy="1028571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36"/>
  <sheetViews>
    <sheetView tabSelected="1" zoomScaleNormal="100" workbookViewId="0">
      <selection activeCell="W16" sqref="W16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1.85546875" customWidth="1"/>
    <col min="10" max="10" width="9.85546875" customWidth="1"/>
    <col min="11" max="13" width="9.140625" hidden="1" customWidth="1"/>
    <col min="14" max="14" width="5" customWidth="1"/>
    <col min="15" max="15" width="10.5703125" customWidth="1"/>
    <col min="16" max="16" width="8.28515625" customWidth="1"/>
    <col min="17" max="17" width="10.7109375" customWidth="1"/>
    <col min="18" max="18" width="16" customWidth="1"/>
    <col min="19" max="19" width="11.28515625" customWidth="1"/>
    <col min="21" max="21" width="11.7109375" bestFit="1" customWidth="1"/>
  </cols>
  <sheetData>
    <row r="1" spans="1:22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  <c r="T1" s="18" t="s">
        <v>19</v>
      </c>
      <c r="U1" s="3"/>
      <c r="V1" s="3"/>
    </row>
    <row r="2" spans="1:22" x14ac:dyDescent="0.25">
      <c r="A2" s="4">
        <f t="shared" ref="A2:A15" si="0">N2</f>
        <v>0</v>
      </c>
      <c r="B2" s="4">
        <f t="shared" ref="B2:B15" si="1">Q2</f>
        <v>295</v>
      </c>
      <c r="C2" s="4">
        <f>B2*1.2</f>
        <v>354</v>
      </c>
      <c r="D2" s="4">
        <f t="shared" ref="D2:D13" si="2">C2*1.2</f>
        <v>424.8</v>
      </c>
      <c r="E2" s="5">
        <f t="shared" ref="E2:E13" si="3">R2</f>
        <v>3200000</v>
      </c>
      <c r="F2" s="10">
        <f t="shared" ref="F2:F13" si="4">ROUND((E2/B2),0)</f>
        <v>10847</v>
      </c>
      <c r="G2" s="10">
        <f t="shared" ref="G2:G13" si="5">ROUND((E2/C2),0)</f>
        <v>9040</v>
      </c>
      <c r="H2" s="10">
        <f t="shared" ref="H2:H13" si="6">ROUND((E2/D2),0)</f>
        <v>7533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295</v>
      </c>
      <c r="R2" s="2">
        <v>3200000</v>
      </c>
      <c r="S2" s="8"/>
      <c r="T2" s="10">
        <f>Q2*1.08</f>
        <v>318.60000000000002</v>
      </c>
      <c r="U2" s="16">
        <f>R2/T2</f>
        <v>10043.942247332077</v>
      </c>
      <c r="V2" s="4"/>
    </row>
    <row r="3" spans="1:22" x14ac:dyDescent="0.25">
      <c r="A3" s="4">
        <f t="shared" si="0"/>
        <v>0</v>
      </c>
      <c r="B3" s="4">
        <f t="shared" si="1"/>
        <v>270.83333333333337</v>
      </c>
      <c r="C3" s="4">
        <f t="shared" ref="C3:C15" si="9">B3*1.2</f>
        <v>325.00000000000006</v>
      </c>
      <c r="D3" s="4">
        <f t="shared" si="2"/>
        <v>390.00000000000006</v>
      </c>
      <c r="E3" s="5">
        <f t="shared" si="3"/>
        <v>3600000</v>
      </c>
      <c r="F3" s="10">
        <f t="shared" si="4"/>
        <v>13292</v>
      </c>
      <c r="G3" s="15">
        <f t="shared" si="5"/>
        <v>11077</v>
      </c>
      <c r="H3" s="10">
        <f t="shared" si="6"/>
        <v>9231</v>
      </c>
      <c r="I3" s="4" t="e">
        <f>#REF!</f>
        <v>#REF!</v>
      </c>
      <c r="J3" s="4">
        <f t="shared" si="7"/>
        <v>0</v>
      </c>
      <c r="O3">
        <v>0</v>
      </c>
      <c r="P3">
        <v>325</v>
      </c>
      <c r="Q3">
        <f t="shared" ref="Q3:Q12" si="10">P3/1.2</f>
        <v>270.83333333333337</v>
      </c>
      <c r="R3" s="2">
        <v>3600000</v>
      </c>
      <c r="S3" s="8"/>
      <c r="T3" s="10">
        <f t="shared" ref="T3:T16" si="11">Q3*1.08</f>
        <v>292.50000000000006</v>
      </c>
      <c r="U3" s="17">
        <f t="shared" ref="U3:U8" si="12">R3/T3</f>
        <v>12307.692307692305</v>
      </c>
      <c r="V3" s="4"/>
    </row>
    <row r="4" spans="1:22" x14ac:dyDescent="0.25">
      <c r="A4" s="4">
        <f t="shared" si="0"/>
        <v>0</v>
      </c>
      <c r="B4" s="4">
        <f t="shared" si="1"/>
        <v>275</v>
      </c>
      <c r="C4" s="4">
        <f t="shared" si="9"/>
        <v>330</v>
      </c>
      <c r="D4" s="4">
        <f t="shared" si="2"/>
        <v>396</v>
      </c>
      <c r="E4" s="16">
        <f t="shared" si="3"/>
        <v>2800000</v>
      </c>
      <c r="F4" s="10">
        <f t="shared" si="4"/>
        <v>10182</v>
      </c>
      <c r="G4" s="10">
        <f t="shared" si="5"/>
        <v>8485</v>
      </c>
      <c r="H4" s="10">
        <f t="shared" si="6"/>
        <v>7071</v>
      </c>
      <c r="I4" s="10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275</v>
      </c>
      <c r="R4" s="2">
        <v>2800000</v>
      </c>
      <c r="S4" s="8"/>
      <c r="T4" s="10">
        <f t="shared" si="11"/>
        <v>297</v>
      </c>
      <c r="U4" s="16">
        <f t="shared" si="12"/>
        <v>9427.6094276094282</v>
      </c>
      <c r="V4" s="4"/>
    </row>
    <row r="5" spans="1:22" x14ac:dyDescent="0.25">
      <c r="A5" s="4">
        <f t="shared" si="0"/>
        <v>0</v>
      </c>
      <c r="B5" s="4">
        <f t="shared" si="1"/>
        <v>275</v>
      </c>
      <c r="C5" s="4">
        <f t="shared" si="9"/>
        <v>330</v>
      </c>
      <c r="D5" s="4">
        <f t="shared" si="2"/>
        <v>396</v>
      </c>
      <c r="E5" s="16">
        <f t="shared" si="3"/>
        <v>3100000</v>
      </c>
      <c r="F5" s="10">
        <f t="shared" si="4"/>
        <v>11273</v>
      </c>
      <c r="G5" s="10">
        <f t="shared" si="5"/>
        <v>9394</v>
      </c>
      <c r="H5" s="10">
        <f t="shared" si="6"/>
        <v>7828</v>
      </c>
      <c r="I5" s="10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275</v>
      </c>
      <c r="R5" s="2">
        <v>3100000</v>
      </c>
      <c r="S5" s="8"/>
      <c r="T5" s="10">
        <f t="shared" si="11"/>
        <v>297</v>
      </c>
      <c r="U5" s="16">
        <f t="shared" si="12"/>
        <v>10437.710437710437</v>
      </c>
      <c r="V5" s="4"/>
    </row>
    <row r="6" spans="1:22" x14ac:dyDescent="0.25">
      <c r="A6" s="4">
        <f t="shared" si="0"/>
        <v>0</v>
      </c>
      <c r="B6" s="4">
        <f t="shared" si="1"/>
        <v>275</v>
      </c>
      <c r="C6" s="4">
        <f t="shared" si="9"/>
        <v>330</v>
      </c>
      <c r="D6" s="4">
        <f t="shared" si="2"/>
        <v>396</v>
      </c>
      <c r="E6" s="16">
        <f t="shared" si="3"/>
        <v>3500000</v>
      </c>
      <c r="F6" s="10">
        <f t="shared" si="4"/>
        <v>12727</v>
      </c>
      <c r="G6" s="15">
        <f t="shared" si="5"/>
        <v>10606</v>
      </c>
      <c r="H6" s="10">
        <f t="shared" si="6"/>
        <v>8838</v>
      </c>
      <c r="I6" s="10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275</v>
      </c>
      <c r="R6" s="2">
        <v>3500000</v>
      </c>
      <c r="S6" s="8"/>
      <c r="T6" s="10">
        <f t="shared" si="11"/>
        <v>297</v>
      </c>
      <c r="U6" s="17">
        <f t="shared" si="12"/>
        <v>11784.511784511784</v>
      </c>
      <c r="V6" s="4"/>
    </row>
    <row r="7" spans="1:22" x14ac:dyDescent="0.25">
      <c r="A7" s="4">
        <f t="shared" si="0"/>
        <v>0</v>
      </c>
      <c r="B7" s="4">
        <f t="shared" si="1"/>
        <v>325.07280000000003</v>
      </c>
      <c r="C7" s="4">
        <f t="shared" si="9"/>
        <v>390.08736000000005</v>
      </c>
      <c r="D7" s="4">
        <f t="shared" si="2"/>
        <v>468.10483200000004</v>
      </c>
      <c r="E7" s="16">
        <f t="shared" si="3"/>
        <v>4500000</v>
      </c>
      <c r="F7" s="10">
        <f t="shared" si="4"/>
        <v>13843</v>
      </c>
      <c r="G7" s="15">
        <f t="shared" si="5"/>
        <v>11536</v>
      </c>
      <c r="H7" s="10">
        <f t="shared" si="6"/>
        <v>9613</v>
      </c>
      <c r="I7" s="10" t="e">
        <f>#REF!</f>
        <v>#REF!</v>
      </c>
      <c r="J7" s="4" t="str">
        <f t="shared" si="7"/>
        <v>07.11.23</v>
      </c>
      <c r="O7">
        <v>0</v>
      </c>
      <c r="P7">
        <f>36.24*10.764</f>
        <v>390.08735999999999</v>
      </c>
      <c r="Q7">
        <f t="shared" si="10"/>
        <v>325.07280000000003</v>
      </c>
      <c r="R7" s="2">
        <v>4500000</v>
      </c>
      <c r="S7" s="8" t="s">
        <v>20</v>
      </c>
      <c r="T7" s="10">
        <f t="shared" si="11"/>
        <v>351.07862400000005</v>
      </c>
      <c r="U7" s="17">
        <f t="shared" si="12"/>
        <v>12817.641668779012</v>
      </c>
      <c r="V7" s="4"/>
    </row>
    <row r="8" spans="1:22" x14ac:dyDescent="0.25">
      <c r="A8" s="4">
        <f t="shared" si="0"/>
        <v>0</v>
      </c>
      <c r="B8" s="4">
        <f t="shared" si="1"/>
        <v>134.99850000000001</v>
      </c>
      <c r="C8" s="4">
        <f t="shared" si="9"/>
        <v>161.9982</v>
      </c>
      <c r="D8" s="4">
        <f t="shared" si="2"/>
        <v>194.39784</v>
      </c>
      <c r="E8" s="16">
        <f t="shared" si="3"/>
        <v>2225666</v>
      </c>
      <c r="F8" s="10">
        <f t="shared" si="4"/>
        <v>16487</v>
      </c>
      <c r="G8" s="10">
        <f t="shared" si="5"/>
        <v>13739</v>
      </c>
      <c r="H8" s="10">
        <f t="shared" si="6"/>
        <v>11449</v>
      </c>
      <c r="I8" s="10" t="e">
        <f>#REF!</f>
        <v>#REF!</v>
      </c>
      <c r="J8" s="4" t="str">
        <f t="shared" si="7"/>
        <v>11.12.23</v>
      </c>
      <c r="O8">
        <v>0</v>
      </c>
      <c r="P8">
        <f>15.05*10.764</f>
        <v>161.9982</v>
      </c>
      <c r="Q8">
        <f t="shared" si="10"/>
        <v>134.99850000000001</v>
      </c>
      <c r="R8" s="2">
        <v>2225666</v>
      </c>
      <c r="S8" s="8" t="s">
        <v>21</v>
      </c>
      <c r="T8" s="10">
        <f t="shared" si="11"/>
        <v>145.79838000000001</v>
      </c>
      <c r="U8" s="16">
        <f t="shared" si="12"/>
        <v>15265.368517812063</v>
      </c>
      <c r="V8" s="4"/>
    </row>
    <row r="9" spans="1:22" x14ac:dyDescent="0.25">
      <c r="A9" s="4">
        <f t="shared" si="0"/>
        <v>0</v>
      </c>
      <c r="B9" s="4">
        <f t="shared" si="1"/>
        <v>0</v>
      </c>
      <c r="C9" s="4">
        <f t="shared" si="9"/>
        <v>0</v>
      </c>
      <c r="D9" s="4">
        <f t="shared" si="2"/>
        <v>0</v>
      </c>
      <c r="E9" s="16">
        <f t="shared" si="3"/>
        <v>0</v>
      </c>
      <c r="F9" s="10" t="e">
        <f t="shared" si="4"/>
        <v>#DIV/0!</v>
      </c>
      <c r="G9" s="10" t="e">
        <f t="shared" si="5"/>
        <v>#DIV/0!</v>
      </c>
      <c r="H9" s="10" t="e">
        <f t="shared" si="6"/>
        <v>#DIV/0!</v>
      </c>
      <c r="I9" s="10" t="e">
        <f>#REF!</f>
        <v>#REF!</v>
      </c>
      <c r="J9" s="4">
        <f t="shared" si="7"/>
        <v>0</v>
      </c>
      <c r="O9">
        <v>0</v>
      </c>
      <c r="P9">
        <f t="shared" si="8"/>
        <v>0</v>
      </c>
      <c r="Q9">
        <f t="shared" si="10"/>
        <v>0</v>
      </c>
      <c r="R9" s="2">
        <v>0</v>
      </c>
      <c r="S9" s="8"/>
      <c r="T9" s="10">
        <f t="shared" si="11"/>
        <v>0</v>
      </c>
      <c r="U9" s="4"/>
      <c r="V9" s="4"/>
    </row>
    <row r="10" spans="1:22" x14ac:dyDescent="0.25">
      <c r="A10" s="4">
        <f t="shared" si="0"/>
        <v>0</v>
      </c>
      <c r="B10" s="4">
        <f t="shared" si="1"/>
        <v>0</v>
      </c>
      <c r="C10" s="4">
        <f t="shared" si="9"/>
        <v>0</v>
      </c>
      <c r="D10" s="4">
        <f t="shared" si="2"/>
        <v>0</v>
      </c>
      <c r="E10" s="16">
        <f t="shared" si="3"/>
        <v>0</v>
      </c>
      <c r="F10" s="10" t="e">
        <f t="shared" si="4"/>
        <v>#DIV/0!</v>
      </c>
      <c r="G10" s="10" t="e">
        <f t="shared" si="5"/>
        <v>#DIV/0!</v>
      </c>
      <c r="H10" s="10" t="e">
        <f t="shared" si="6"/>
        <v>#DIV/0!</v>
      </c>
      <c r="I10" s="10" t="e">
        <f>#REF!</f>
        <v>#REF!</v>
      </c>
      <c r="J10" s="4">
        <f t="shared" si="7"/>
        <v>0</v>
      </c>
      <c r="O10">
        <v>0</v>
      </c>
      <c r="P10">
        <f t="shared" si="8"/>
        <v>0</v>
      </c>
      <c r="Q10">
        <f t="shared" si="10"/>
        <v>0</v>
      </c>
      <c r="R10" s="2">
        <v>0</v>
      </c>
      <c r="S10" s="8"/>
      <c r="T10" s="8">
        <f t="shared" si="11"/>
        <v>0</v>
      </c>
    </row>
    <row r="11" spans="1:22" x14ac:dyDescent="0.25">
      <c r="A11" s="4">
        <f t="shared" si="0"/>
        <v>0</v>
      </c>
      <c r="B11" s="4">
        <f t="shared" si="1"/>
        <v>0</v>
      </c>
      <c r="C11" s="4">
        <f t="shared" si="9"/>
        <v>0</v>
      </c>
      <c r="D11" s="4">
        <f t="shared" si="2"/>
        <v>0</v>
      </c>
      <c r="E11" s="5">
        <f t="shared" si="3"/>
        <v>0</v>
      </c>
      <c r="F11" s="15" t="e">
        <f t="shared" si="4"/>
        <v>#DIV/0!</v>
      </c>
      <c r="G11" s="15" t="e">
        <f t="shared" si="5"/>
        <v>#DIV/0!</v>
      </c>
      <c r="H11" s="10" t="e">
        <f t="shared" si="6"/>
        <v>#DIV/0!</v>
      </c>
      <c r="I11" s="4" t="e">
        <f>#REF!</f>
        <v>#REF!</v>
      </c>
      <c r="J11" s="4">
        <f t="shared" si="7"/>
        <v>0</v>
      </c>
      <c r="O11">
        <v>0</v>
      </c>
      <c r="P11">
        <f t="shared" si="8"/>
        <v>0</v>
      </c>
      <c r="Q11">
        <f t="shared" si="10"/>
        <v>0</v>
      </c>
      <c r="R11" s="2">
        <v>0</v>
      </c>
      <c r="S11" s="8"/>
      <c r="T11" s="8">
        <f t="shared" si="11"/>
        <v>0</v>
      </c>
    </row>
    <row r="12" spans="1:22" x14ac:dyDescent="0.25">
      <c r="A12" s="4">
        <f t="shared" si="0"/>
        <v>0</v>
      </c>
      <c r="B12" s="4">
        <f t="shared" si="1"/>
        <v>0</v>
      </c>
      <c r="C12" s="4">
        <f t="shared" si="9"/>
        <v>0</v>
      </c>
      <c r="D12" s="4">
        <f t="shared" si="2"/>
        <v>0</v>
      </c>
      <c r="E12" s="5">
        <f t="shared" si="3"/>
        <v>0</v>
      </c>
      <c r="F12" s="10" t="e">
        <f t="shared" si="4"/>
        <v>#DIV/0!</v>
      </c>
      <c r="G12" s="10" t="e">
        <f t="shared" si="5"/>
        <v>#DIV/0!</v>
      </c>
      <c r="H12" s="10" t="e">
        <f t="shared" si="6"/>
        <v>#DIV/0!</v>
      </c>
      <c r="I12" s="4" t="e">
        <f>#REF!</f>
        <v>#REF!</v>
      </c>
      <c r="J12" s="4">
        <f t="shared" si="7"/>
        <v>0</v>
      </c>
      <c r="O12">
        <v>0</v>
      </c>
      <c r="P12">
        <f t="shared" si="8"/>
        <v>0</v>
      </c>
      <c r="Q12">
        <f t="shared" si="10"/>
        <v>0</v>
      </c>
      <c r="R12" s="2">
        <v>0</v>
      </c>
      <c r="S12" s="8"/>
      <c r="T12" s="8">
        <f t="shared" si="11"/>
        <v>0</v>
      </c>
    </row>
    <row r="13" spans="1:22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3">O13/1.2</f>
        <v>0</v>
      </c>
      <c r="Q13">
        <f t="shared" ref="Q13" si="14">P13/1.2</f>
        <v>0</v>
      </c>
      <c r="R13" s="2">
        <v>0</v>
      </c>
      <c r="S13" s="8"/>
      <c r="T13" s="8">
        <f t="shared" si="11"/>
        <v>0</v>
      </c>
    </row>
    <row r="14" spans="1:22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5">C14*1.2</f>
        <v>0</v>
      </c>
      <c r="E14" s="5">
        <f t="shared" ref="E14:E15" si="16">R14</f>
        <v>0</v>
      </c>
      <c r="F14" s="10" t="e">
        <f t="shared" ref="F14:F15" si="17">ROUND((E14/B14),0)</f>
        <v>#DIV/0!</v>
      </c>
      <c r="G14" s="10" t="e">
        <f t="shared" ref="G14:G15" si="18">ROUND((E14/C14),0)</f>
        <v>#DIV/0!</v>
      </c>
      <c r="H14" s="4" t="e">
        <f t="shared" ref="H14:H15" si="19">ROUND((E14/D14),0)</f>
        <v>#DIV/0!</v>
      </c>
      <c r="I14" s="4" t="e">
        <f>#REF!</f>
        <v>#REF!</v>
      </c>
      <c r="J14" s="4">
        <f t="shared" ref="J14:J15" si="20">S14</f>
        <v>0</v>
      </c>
      <c r="O14">
        <v>0</v>
      </c>
      <c r="P14">
        <f t="shared" ref="P14:P15" si="21">O14/1.2</f>
        <v>0</v>
      </c>
      <c r="Q14">
        <f t="shared" ref="Q14:Q15" si="22">P14/1.2</f>
        <v>0</v>
      </c>
      <c r="R14" s="2">
        <v>0</v>
      </c>
      <c r="S14" s="8"/>
      <c r="T14" s="8">
        <f t="shared" si="11"/>
        <v>0</v>
      </c>
    </row>
    <row r="15" spans="1:22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5"/>
        <v>0</v>
      </c>
      <c r="E15" s="5">
        <f t="shared" si="16"/>
        <v>0</v>
      </c>
      <c r="F15" s="10" t="e">
        <f t="shared" si="17"/>
        <v>#DIV/0!</v>
      </c>
      <c r="G15" s="4" t="e">
        <f t="shared" si="18"/>
        <v>#DIV/0!</v>
      </c>
      <c r="H15" s="4" t="e">
        <f t="shared" si="19"/>
        <v>#DIV/0!</v>
      </c>
      <c r="I15" s="4" t="e">
        <f>#REF!</f>
        <v>#REF!</v>
      </c>
      <c r="J15" s="4">
        <f t="shared" si="20"/>
        <v>0</v>
      </c>
      <c r="O15">
        <v>0</v>
      </c>
      <c r="P15">
        <f t="shared" si="21"/>
        <v>0</v>
      </c>
      <c r="Q15">
        <f t="shared" si="22"/>
        <v>0</v>
      </c>
      <c r="R15" s="2">
        <v>0</v>
      </c>
      <c r="S15" s="8"/>
      <c r="T15" s="8">
        <f t="shared" si="11"/>
        <v>0</v>
      </c>
    </row>
    <row r="16" spans="1:22" x14ac:dyDescent="0.25">
      <c r="T16" s="8">
        <f t="shared" si="11"/>
        <v>0</v>
      </c>
    </row>
    <row r="17" spans="7:24" x14ac:dyDescent="0.25">
      <c r="H17" t="s">
        <v>13</v>
      </c>
    </row>
    <row r="18" spans="7:24" x14ac:dyDescent="0.25">
      <c r="G18">
        <f>I18*11000</f>
        <v>2200000</v>
      </c>
      <c r="H18" t="s">
        <v>15</v>
      </c>
      <c r="I18">
        <v>200</v>
      </c>
    </row>
    <row r="19" spans="7:24" x14ac:dyDescent="0.25">
      <c r="G19">
        <f>G18/I19</f>
        <v>10232.558139534884</v>
      </c>
      <c r="H19" t="s">
        <v>14</v>
      </c>
      <c r="I19">
        <v>215</v>
      </c>
      <c r="J19">
        <f>20*10.764</f>
        <v>215.27999999999997</v>
      </c>
      <c r="N19">
        <f>J19/I18</f>
        <v>1.0763999999999998</v>
      </c>
    </row>
    <row r="20" spans="7:24" x14ac:dyDescent="0.25">
      <c r="H20" t="s">
        <v>18</v>
      </c>
      <c r="I20">
        <v>11500</v>
      </c>
    </row>
    <row r="21" spans="7:24" x14ac:dyDescent="0.25">
      <c r="H21" t="s">
        <v>17</v>
      </c>
      <c r="I21">
        <f>I20*I19</f>
        <v>2472500</v>
      </c>
    </row>
    <row r="22" spans="7:24" x14ac:dyDescent="0.25">
      <c r="G22" s="6"/>
      <c r="H22" s="6"/>
    </row>
    <row r="24" spans="7:24" x14ac:dyDescent="0.25">
      <c r="P24" s="11"/>
      <c r="Q24" s="11"/>
      <c r="R24" s="13"/>
      <c r="T24" s="11"/>
      <c r="U24" s="11"/>
      <c r="V24" s="11"/>
      <c r="W24" s="11"/>
      <c r="X24" s="11"/>
    </row>
    <row r="25" spans="7:24" x14ac:dyDescent="0.25">
      <c r="P25" s="11"/>
      <c r="Q25" s="14"/>
      <c r="R25" s="14"/>
      <c r="T25" s="14"/>
      <c r="U25" s="14"/>
      <c r="V25" s="11"/>
      <c r="W25" s="11"/>
      <c r="X25" s="11"/>
    </row>
    <row r="26" spans="7:24" x14ac:dyDescent="0.25">
      <c r="I26" t="s">
        <v>16</v>
      </c>
      <c r="P26" s="11"/>
      <c r="Q26" s="11"/>
      <c r="R26" s="11"/>
      <c r="T26" s="11"/>
      <c r="U26" s="11"/>
      <c r="V26" s="11"/>
      <c r="W26" s="11"/>
      <c r="X26" s="11"/>
    </row>
    <row r="27" spans="7:24" x14ac:dyDescent="0.25">
      <c r="P27" s="11"/>
      <c r="Q27" s="11"/>
      <c r="R27" s="11"/>
      <c r="T27" s="11"/>
      <c r="U27" s="11"/>
      <c r="V27" s="11"/>
      <c r="W27" s="11"/>
      <c r="X27" s="11"/>
    </row>
    <row r="28" spans="7:24" x14ac:dyDescent="0.25">
      <c r="P28" s="11"/>
      <c r="Q28" s="11"/>
      <c r="R28" s="12"/>
      <c r="T28" s="12"/>
      <c r="U28" s="12"/>
      <c r="V28" s="11"/>
      <c r="W28" s="11"/>
      <c r="X28" s="11"/>
    </row>
    <row r="29" spans="7:24" x14ac:dyDescent="0.25">
      <c r="P29" s="11"/>
      <c r="Q29" s="11"/>
      <c r="R29" s="11"/>
      <c r="T29" s="11"/>
      <c r="U29" s="11"/>
      <c r="V29" s="11"/>
      <c r="W29" s="11"/>
      <c r="X29" s="11"/>
    </row>
    <row r="30" spans="7:24" x14ac:dyDescent="0.25">
      <c r="P30" s="11"/>
      <c r="Q30" s="11"/>
      <c r="R30" s="11"/>
      <c r="T30" s="11"/>
      <c r="U30" s="11"/>
      <c r="V30" s="11"/>
      <c r="W30" s="11"/>
      <c r="X30" s="11"/>
    </row>
    <row r="31" spans="7:24" x14ac:dyDescent="0.25">
      <c r="P31" s="11"/>
      <c r="Q31" s="11"/>
      <c r="R31" s="11"/>
      <c r="T31" s="11"/>
      <c r="U31" s="11"/>
      <c r="V31" s="11"/>
      <c r="W31" s="11"/>
      <c r="X31" s="11"/>
    </row>
    <row r="32" spans="7:24" x14ac:dyDescent="0.25">
      <c r="P32" s="11"/>
      <c r="Q32" s="11"/>
      <c r="R32" s="11"/>
      <c r="S32" s="6"/>
      <c r="T32" s="11"/>
      <c r="U32" s="11"/>
      <c r="V32" s="11"/>
      <c r="W32" s="11"/>
      <c r="X32" s="11"/>
    </row>
    <row r="33" spans="16:24" x14ac:dyDescent="0.25">
      <c r="P33" s="11"/>
      <c r="Q33" s="11"/>
      <c r="R33" s="11"/>
      <c r="S33" s="6"/>
      <c r="T33" s="11"/>
      <c r="U33" s="11"/>
      <c r="V33" s="11"/>
      <c r="W33" s="11"/>
      <c r="X33" s="11"/>
    </row>
    <row r="34" spans="16:24" x14ac:dyDescent="0.25">
      <c r="Q34" s="11"/>
      <c r="R34" s="11"/>
    </row>
    <row r="35" spans="16:24" x14ac:dyDescent="0.25">
      <c r="Q35" s="11"/>
      <c r="R35" s="11"/>
      <c r="T35" s="6"/>
    </row>
    <row r="36" spans="16:24" x14ac:dyDescent="0.25">
      <c r="P36" s="11"/>
      <c r="Q36" s="11"/>
      <c r="R36" s="11"/>
      <c r="S36" s="6"/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M37" sqref="M37"/>
    </sheetView>
  </sheetViews>
  <sheetFormatPr defaultRowHeight="15" x14ac:dyDescent="0.25"/>
  <sheetData/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E33:E44"/>
  <sheetViews>
    <sheetView zoomScaleNormal="100" workbookViewId="0">
      <selection activeCell="B2" sqref="B2"/>
    </sheetView>
  </sheetViews>
  <sheetFormatPr defaultRowHeight="15" x14ac:dyDescent="0.25"/>
  <sheetData>
    <row r="33" spans="5:5" ht="9" customHeight="1" x14ac:dyDescent="0.25"/>
    <row r="34" spans="5:5" hidden="1" x14ac:dyDescent="0.25"/>
    <row r="44" spans="5:5" x14ac:dyDescent="0.25">
      <c r="E44" s="6"/>
    </row>
  </sheetData>
  <pageMargins left="0.7" right="0.7" top="0.75" bottom="0.75" header="0.3" footer="0.3"/>
  <pageSetup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13</vt:i4>
      </vt:variant>
    </vt:vector>
  </HeadingPairs>
  <TitlesOfParts>
    <vt:vector size="13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DESK-118</cp:lastModifiedBy>
  <cp:lastPrinted>2019-11-05T06:14:02Z</cp:lastPrinted>
  <dcterms:created xsi:type="dcterms:W3CDTF">2018-02-17T10:36:41Z</dcterms:created>
  <dcterms:modified xsi:type="dcterms:W3CDTF">2024-01-08T10:05:06Z</dcterms:modified>
</cp:coreProperties>
</file>