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tibha Deepak Suputre\"/>
    </mc:Choice>
  </mc:AlternateContent>
  <xr:revisionPtr revIDLastSave="0" documentId="13_ncr:1_{00553993-C372-46D9-BCA4-27BA77D961B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P20" i="4"/>
  <c r="Q4" i="4" l="1"/>
  <c r="P5" i="4"/>
  <c r="H20" i="4"/>
  <c r="J18" i="4"/>
  <c r="I18" i="4"/>
  <c r="I17" i="4"/>
  <c r="H29" i="4"/>
  <c r="Q12" i="4" l="1"/>
  <c r="P12" i="4"/>
  <c r="P11" i="4"/>
  <c r="Q11" i="4" s="1"/>
  <c r="Q10" i="4"/>
  <c r="P10" i="4"/>
  <c r="P9" i="4"/>
  <c r="Q8" i="4"/>
  <c r="P7" i="4"/>
  <c r="P6" i="4"/>
  <c r="Q5" i="4"/>
  <c r="Q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<sst xmlns="http://schemas.openxmlformats.org/spreadsheetml/2006/main" count="31" uniqueCount="28">
  <si>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</si>
  <si>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</si>
  <si>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</si>
  <si>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</si>
  <si>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</si>
  <si>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</si>
  <si>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</si>
  <si>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</si>
  <si>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</si>
  <si>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</si>
  <si>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</si>
  <si>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</si>
  <si>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</si>
  <si>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- 29.12.23</t>
  </si>
  <si>
    <t>ca</t>
  </si>
  <si>
    <t>Residential Flat No. 304, 3rd Floor, Ravechi Darshan , Sector 34, kamothe</t>
  </si>
  <si>
    <t>av</t>
  </si>
  <si>
    <t>sd</t>
  </si>
  <si>
    <t>rd</t>
  </si>
  <si>
    <t>bv</t>
  </si>
  <si>
    <t>fmv</t>
  </si>
  <si>
    <t>bua</t>
  </si>
  <si>
    <t>rate on ca</t>
  </si>
  <si>
    <t>oc - 2014</t>
  </si>
  <si>
    <t>12.01.23.</t>
  </si>
  <si>
    <t>ls - 50 to 55 lakhs</t>
  </si>
  <si>
    <t>mca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</si>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</sst>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383095</xdr:colOff>
      <xdr:row>37</xdr:row>
      <xdr:rowOff>181920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ABC01-93D3-4E06-A195-5D362F665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13495" cy="6773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49589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24B12-893B-4913-A7C8-0FE00D44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70389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277880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A867D-BB56-4E68-A312-5BAAE81D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60280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BD2B0-056D-44E9-9F75-06162264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468747</xdr:colOff>
      <xdr:row>43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0941D-3223-485B-B610-55F6C16B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489547" cy="6954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544958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A6295-A3CE-4416-A750-89D46124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565758" cy="7544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373654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D677D-8531-4CA2-9F2D-920B276B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613654" cy="67351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534921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B1124-25E2-4D87-87DE-8F4008BCE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98121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430.55555555555566</v>
      </c>
      <c r="C2" s="4">
        <f>B2*1.2</f>
        <v>516.66666666666674</v>
      </c>
      <c r="D2" s="4">
        <f t="shared" ref="D2:D13" si="2">C2*1.2</f>
        <v>620.00000000000011</v>
      </c>
      <c r="E2" s="5">
        <f t="shared" ref="E2:E13" si="3">R2</f>
        <v>5500000</v>
      </c>
      <c r="F2" s="10">
        <f t="shared" ref="F2:F13" si="4">ROUND((E2/B2),0)</f>
        <v>12774</v>
      </c>
      <c r="G2" s="10">
        <f t="shared" ref="G2:G13" si="5">ROUND((E2/C2),0)</f>
        <v>10645</v>
      </c>
      <c r="H2" s="10">
        <f t="shared" ref="H2:H13" si="6">ROUND((E2/D2),0)</f>
        <v>8871</v>
      </c>
      <c r="I2" s="4" t="e">
        <f>#REF!</f>
        <v>#REF!</v>
      </c>
      <c r="J2" s="4">
        <f t="shared" ref="J2:J13" si="7">S2</f>
        <v>0</v>
      </c>
      <c r="O2">
        <v>620</v>
      </c>
      <c r="P2">
        <f t="shared" ref="P2:P12" si="8">O2/1.2</f>
        <v>516.66666666666674</v>
      </c>
      <c r="Q2">
        <f t="shared" ref="Q2:Q12" si="9">P2/1.2</f>
        <v>430.55555555555566</v>
      </c>
      <c r="R2" s="2">
        <v>5500000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458.33333333333337</v>
      </c>
      <c r="C3" s="4">
        <f t="shared" ref="C3:C15" si="10">B3*1.2</f>
        <v>550</v>
      </c>
      <c r="D3" s="4">
        <f t="shared" si="2"/>
        <v>660</v>
      </c>
      <c r="E3" s="16">
        <f t="shared" si="3"/>
        <v>4500000</v>
      </c>
      <c r="F3" s="10">
        <f t="shared" si="4"/>
        <v>9818</v>
      </c>
      <c r="G3" s="10">
        <f t="shared" si="5"/>
        <v>8182</v>
      </c>
      <c r="H3" s="10">
        <f t="shared" si="6"/>
        <v>6818</v>
      </c>
      <c r="I3" s="10" t="e">
        <f>#REF!</f>
        <v>#REF!</v>
      </c>
      <c r="J3" s="4">
        <f t="shared" si="7"/>
        <v>0</v>
      </c>
      <c r="O3">
        <v>0</v>
      </c>
      <c r="P3">
        <v>550</v>
      </c>
      <c r="Q3">
        <f t="shared" si="9"/>
        <v>458.33333333333337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458.33333333333337</v>
      </c>
      <c r="C4" s="4">
        <f t="shared" si="10"/>
        <v>550</v>
      </c>
      <c r="D4" s="4">
        <f t="shared" si="2"/>
        <v>660</v>
      </c>
      <c r="E4" s="16">
        <f t="shared" si="3"/>
        <v>4600000</v>
      </c>
      <c r="F4" s="10">
        <f t="shared" si="4"/>
        <v>10036</v>
      </c>
      <c r="G4" s="10">
        <f t="shared" si="5"/>
        <v>8364</v>
      </c>
      <c r="H4" s="10">
        <f t="shared" si="6"/>
        <v>6970</v>
      </c>
      <c r="I4" s="10" t="e">
        <f>#REF!</f>
        <v>#REF!</v>
      </c>
      <c r="J4" s="4">
        <f t="shared" si="7"/>
        <v>0</v>
      </c>
      <c r="O4">
        <v>0</v>
      </c>
      <c r="P4">
        <v>550</v>
      </c>
      <c r="Q4">
        <f t="shared" ref="Q4" si="11">P4/1.2</f>
        <v>458.33333333333337</v>
      </c>
      <c r="R4" s="2">
        <v>4600000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317.7174</v>
      </c>
      <c r="C5" s="4">
        <f t="shared" si="10"/>
        <v>381.26087999999999</v>
      </c>
      <c r="D5" s="4">
        <f t="shared" si="2"/>
        <v>457.51305599999995</v>
      </c>
      <c r="E5" s="16">
        <f t="shared" si="3"/>
        <v>3975000</v>
      </c>
      <c r="F5" s="15">
        <f t="shared" si="4"/>
        <v>12511</v>
      </c>
      <c r="G5" s="10">
        <f t="shared" si="5"/>
        <v>10426</v>
      </c>
      <c r="H5" s="10">
        <f t="shared" si="6"/>
        <v>8688</v>
      </c>
      <c r="I5" s="10" t="e">
        <f>#REF!</f>
        <v>#REF!</v>
      </c>
      <c r="J5" s="4" t="str">
        <f t="shared" si="7"/>
        <v>12.01.23.</v>
      </c>
      <c r="O5">
        <v>0</v>
      </c>
      <c r="P5">
        <f>35.42*10.764</f>
        <v>381.26087999999999</v>
      </c>
      <c r="Q5">
        <f t="shared" si="9"/>
        <v>317.7174</v>
      </c>
      <c r="R5" s="2">
        <v>3975000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10"/>
        <v>300</v>
      </c>
      <c r="D6" s="4">
        <f t="shared" si="2"/>
        <v>360</v>
      </c>
      <c r="E6" s="16">
        <f t="shared" si="3"/>
        <v>3200000</v>
      </c>
      <c r="F6" s="15">
        <f t="shared" si="4"/>
        <v>12800</v>
      </c>
      <c r="G6" s="10">
        <f t="shared" si="5"/>
        <v>10667</v>
      </c>
      <c r="H6" s="10">
        <f t="shared" si="6"/>
        <v>8889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</v>
      </c>
      <c r="R6" s="2">
        <v>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300</v>
      </c>
      <c r="C7" s="4">
        <f t="shared" si="10"/>
        <v>360</v>
      </c>
      <c r="D7" s="4">
        <f t="shared" si="2"/>
        <v>432</v>
      </c>
      <c r="E7" s="16">
        <f t="shared" si="3"/>
        <v>4000000</v>
      </c>
      <c r="F7" s="15">
        <f t="shared" si="4"/>
        <v>13333</v>
      </c>
      <c r="G7" s="10">
        <f t="shared" si="5"/>
        <v>11111</v>
      </c>
      <c r="H7" s="10">
        <f t="shared" si="6"/>
        <v>9259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300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300</v>
      </c>
      <c r="C8" s="4">
        <f t="shared" si="10"/>
        <v>360</v>
      </c>
      <c r="D8" s="4">
        <f t="shared" si="2"/>
        <v>432</v>
      </c>
      <c r="E8" s="16">
        <f t="shared" si="3"/>
        <v>2600000</v>
      </c>
      <c r="F8" s="10">
        <f t="shared" si="4"/>
        <v>8667</v>
      </c>
      <c r="G8" s="10">
        <f t="shared" si="5"/>
        <v>7222</v>
      </c>
      <c r="H8" s="10">
        <f t="shared" si="6"/>
        <v>6019</v>
      </c>
      <c r="I8" s="10" t="e">
        <f>#REF!</f>
        <v>#REF!</v>
      </c>
      <c r="J8" s="4">
        <f t="shared" si="7"/>
        <v>0</v>
      </c>
      <c r="O8">
        <v>0</v>
      </c>
      <c r="P8">
        <v>360</v>
      </c>
      <c r="Q8">
        <f t="shared" si="9"/>
        <v>300</v>
      </c>
      <c r="R8" s="2">
        <v>2600000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10"/>
        <v>270</v>
      </c>
      <c r="D9" s="4">
        <f t="shared" si="2"/>
        <v>324</v>
      </c>
      <c r="E9" s="16">
        <f t="shared" si="3"/>
        <v>3403000</v>
      </c>
      <c r="F9" s="15">
        <f t="shared" si="4"/>
        <v>15124</v>
      </c>
      <c r="G9" s="10">
        <f t="shared" si="5"/>
        <v>12604</v>
      </c>
      <c r="H9" s="10">
        <f t="shared" si="6"/>
        <v>10503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225</v>
      </c>
      <c r="R9" s="2">
        <v>3403000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16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10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6" spans="1:20" x14ac:dyDescent="0.25">
      <c r="E16" s="8"/>
      <c r="F16" s="8"/>
      <c r="G16" s="8" t="s">
        <v>15</v>
      </c>
      <c r="H16" s="8"/>
      <c r="I16" s="8"/>
    </row>
    <row r="17" spans="7:24" x14ac:dyDescent="0.25">
      <c r="G17" t="s">
        <v>14</v>
      </c>
      <c r="H17">
        <v>344</v>
      </c>
      <c r="I17">
        <f>31.95*10.764</f>
        <v>343.90979999999996</v>
      </c>
    </row>
    <row r="18" spans="7:24" x14ac:dyDescent="0.25">
      <c r="G18" t="s">
        <v>21</v>
      </c>
      <c r="H18">
        <v>413</v>
      </c>
      <c r="I18">
        <f>38.34*10.764</f>
        <v>412.69175999999999</v>
      </c>
      <c r="J18">
        <f>I18/I17</f>
        <v>1.2000000000000002</v>
      </c>
    </row>
    <row r="19" spans="7:24" x14ac:dyDescent="0.25">
      <c r="G19" t="s">
        <v>22</v>
      </c>
      <c r="H19">
        <v>13000</v>
      </c>
      <c r="O19" t="s">
        <v>26</v>
      </c>
      <c r="P19">
        <v>282</v>
      </c>
    </row>
    <row r="20" spans="7:24" x14ac:dyDescent="0.25">
      <c r="G20" t="s">
        <v>20</v>
      </c>
      <c r="H20">
        <f>H19*H17</f>
        <v>4472000</v>
      </c>
      <c r="O20" t="s">
        <v>27</v>
      </c>
      <c r="P20">
        <f>6+16+17.2</f>
        <v>39.200000000000003</v>
      </c>
    </row>
    <row r="21" spans="7:24" x14ac:dyDescent="0.25">
      <c r="P21">
        <f>P20+P19</f>
        <v>321.2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13</v>
      </c>
      <c r="I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4300000</v>
      </c>
      <c r="I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301000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f>SUM(H26:H28)</f>
        <v>4631000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2024-01-08T06:36:06Z</dcterms:modified>
</cp:coreProperties>
</file>