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anuary 2024\ASHISH ASHOK MAHANKAL - SBI\"/>
    </mc:Choice>
  </mc:AlternateContent>
  <xr:revisionPtr revIDLastSave="0" documentId="13_ncr:1_{2DF9CD9B-62B6-42EA-A681-80EEA742B21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6" sheetId="18" r:id="rId6"/>
    <sheet name="Sheet5" sheetId="17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</sheets>
  <calcPr calcId="191029"/>
</workbook>
</file>

<file path=xl/calcChain.xml><?xml version="1.0" encoding="utf-8"?>
<calcChain xmlns="http://schemas.openxmlformats.org/spreadsheetml/2006/main">
  <c r="W37" i="4" l="1"/>
  <c r="W36" i="4"/>
  <c r="F51" i="4"/>
  <c r="F39" i="4"/>
  <c r="F40" i="4"/>
  <c r="F41" i="4"/>
  <c r="F42" i="4"/>
  <c r="F43" i="4"/>
  <c r="F44" i="4"/>
  <c r="F45" i="4"/>
  <c r="F46" i="4"/>
  <c r="F47" i="4"/>
  <c r="F48" i="4"/>
  <c r="F49" i="4"/>
  <c r="F50" i="4"/>
  <c r="F38" i="4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2" i="4"/>
  <c r="W31" i="4"/>
  <c r="W40" i="4" s="1"/>
  <c r="S39" i="4" l="1"/>
  <c r="S40" i="4" s="1"/>
  <c r="S42" i="4" s="1"/>
  <c r="W34" i="4"/>
  <c r="W38" i="4"/>
  <c r="W39" i="4" s="1"/>
  <c r="W42" i="4" l="1"/>
  <c r="W45" i="4" s="1"/>
  <c r="W46" i="4" s="1"/>
  <c r="S41" i="4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<sst xmlns="http://schemas.openxmlformats.org/spreadsheetml/2006/main" count="50" uniqueCount="44">
  <si>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</si>
  <si>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</si>
  <si>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</si>
  <si>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</si>
  <si>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</si>
  <si>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</si>
  <si>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</si>
  <si>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</si>
  <si>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</si>
  <si>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</si>
  <si>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</si>
  <si>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</si>
  <si>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</si>
  <si>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</si>
  <si>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</si>
  <si>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</si>
  <si>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</si>
  <si>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</si>
  <si>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</si>
  <si>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</si>
  <si>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</si>
  <si>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</si>
  <si>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</si>
  <si>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</si>
  <si>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</si>
  <si>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</si>
  <si>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</si>
  <si>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</si>
  <si>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</si>
  <si>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</si>
  <si>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</si>
  <si>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</si>
  <si>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</si>
  <si>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</si>
  <si>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</si>
  <si>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</si>
  <si>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</si>
  <si>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</si>
  <si>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</si>
  <si>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ASHISH ASHOK MAHANKAL</t>
  </si>
  <si>
    <t>As per OC</t>
  </si>
  <si>
    <t>Measured CA</t>
  </si>
  <si>
    <t>Same Bldg</t>
  </si>
  <si>
    <t>FMV/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</si>
</sst>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288257</xdr:colOff>
      <xdr:row>41</xdr:row>
      <xdr:rowOff>39132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24ABDA-5901-4F38-A031-54ED86468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66657" cy="739243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2</xdr:row>
      <xdr:rowOff>95250</xdr:rowOff>
    </xdr:from>
    <xdr:to>
      <xdr:col>30</xdr:col>
      <xdr:colOff>269246</xdr:colOff>
      <xdr:row>32</xdr:row>
      <xdr:rowOff>10311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36EABF-8CEB-4516-9728-F12C73F91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476250"/>
          <a:ext cx="18242921" cy="56300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1</xdr:row>
      <xdr:rowOff>66675</xdr:rowOff>
    </xdr:from>
    <xdr:to>
      <xdr:col>33</xdr:col>
      <xdr:colOff>221616</xdr:colOff>
      <xdr:row>32</xdr:row>
      <xdr:rowOff>96078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65490D-4888-4F9B-ACE1-A1A0928E6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600" y="257175"/>
          <a:ext cx="18204816" cy="593490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469258</xdr:colOff>
      <xdr:row>31</xdr:row>
      <xdr:rowOff>143693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382BD6-C30B-403A-9034-0D08BD13B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47658" cy="585869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583574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85BEC9-EA78-4957-AF01-BCD4BD19C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61974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231099</xdr:colOff>
      <xdr:row>42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E8B47D-06B3-43BF-8C72-3F8E3BD8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909499" cy="7001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488310</xdr:colOff>
      <xdr:row>39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D8FAA1-74C0-4BBD-96D0-1279307FC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66710" cy="73829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564521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66F3ED-3A09-43EC-A9A3-262666405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2921" cy="88404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106057</xdr:colOff>
      <xdr:row>17</xdr:row>
      <xdr:rowOff>0</xdr:rowOff>
    </xdr:from>
    <xdr:to>
      <xdr:col>29</xdr:col>
      <xdr:colOff>50170</xdr:colOff>
      <xdr:row>51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CDABE4-C303-416B-A1FB-1FF10B4BB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3657" y="3238500"/>
          <a:ext cx="13964913" cy="66103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59625</xdr:colOff>
      <xdr:row>52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E8D064-0352-49B5-B6D2-7A17109E0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738025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564521</xdr:colOff>
      <xdr:row>31</xdr:row>
      <xdr:rowOff>48429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53DD2-3498-4EC1-85E4-E9FD059B0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42921" cy="576342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31</xdr:row>
      <xdr:rowOff>86535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DAACCC-1CAD-4FBB-82BB-1C25FBE5D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580153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583574</xdr:colOff>
      <xdr:row>31</xdr:row>
      <xdr:rowOff>162745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5DF7CD-702E-4809-8E52-1027DB35F3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61974" cy="5877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C10" zoomScaleNormal="100" workbookViewId="0">
      <selection activeCell="W31" sqref="W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597</v>
      </c>
      <c r="C3" s="4">
        <f>B3*1.2</f>
        <v>716.4</v>
      </c>
      <c r="D3" s="4">
        <f t="shared" ref="D3:D14" si="2">C3*1.2</f>
        <v>859.68</v>
      </c>
      <c r="E3" s="5">
        <f t="shared" ref="E3:E14" si="3">R3</f>
        <v>3960000</v>
      </c>
      <c r="F3" s="9">
        <f t="shared" ref="F3:F14" si="4">ROUND((E3/B3),0)</f>
        <v>6633</v>
      </c>
      <c r="G3" s="9">
        <f t="shared" ref="G3:G14" si="5">ROUND((E3/C3),0)</f>
        <v>5528</v>
      </c>
      <c r="H3" s="9">
        <f t="shared" ref="H3:H14" si="6">ROUND((E3/D3),0)</f>
        <v>4606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597</v>
      </c>
      <c r="R3" s="2">
        <v>3960000</v>
      </c>
    </row>
    <row r="4" spans="1:20" x14ac:dyDescent="0.25">
      <c r="A4" s="4">
        <f t="shared" ref="A4:A9" si="9">N4</f>
        <v>0</v>
      </c>
      <c r="B4" s="4">
        <f t="shared" ref="B4:B9" si="10">Q4</f>
        <v>289</v>
      </c>
      <c r="C4" s="4">
        <f t="shared" ref="C4:C9" si="11">B4*1.2</f>
        <v>346.8</v>
      </c>
      <c r="D4" s="4">
        <f t="shared" ref="D4:D9" si="12">C4*1.2</f>
        <v>416.16</v>
      </c>
      <c r="E4" s="5">
        <f t="shared" ref="E4:E9" si="13">R4</f>
        <v>3163350</v>
      </c>
      <c r="F4" s="9">
        <f t="shared" ref="F4:F9" si="14">ROUND((E4/B4),0)</f>
        <v>10946</v>
      </c>
      <c r="G4" s="9">
        <f t="shared" ref="G4:G9" si="15">ROUND((E4/C4),0)</f>
        <v>9122</v>
      </c>
      <c r="H4" s="9">
        <f t="shared" ref="H4:H9" si="16">ROUND((E4/D4),0)</f>
        <v>7601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289</v>
      </c>
      <c r="R4" s="2">
        <v>3163350</v>
      </c>
    </row>
    <row r="5" spans="1:20" x14ac:dyDescent="0.25">
      <c r="A5" s="4">
        <f t="shared" si="9"/>
        <v>0</v>
      </c>
      <c r="B5" s="4">
        <f t="shared" si="10"/>
        <v>410</v>
      </c>
      <c r="C5" s="4">
        <f t="shared" si="11"/>
        <v>492</v>
      </c>
      <c r="D5" s="4">
        <f t="shared" si="12"/>
        <v>590.4</v>
      </c>
      <c r="E5" s="5">
        <f t="shared" si="13"/>
        <v>4075851</v>
      </c>
      <c r="F5" s="9">
        <f t="shared" si="14"/>
        <v>9941</v>
      </c>
      <c r="G5" s="9">
        <f t="shared" si="15"/>
        <v>8284</v>
      </c>
      <c r="H5" s="9">
        <f t="shared" si="16"/>
        <v>6904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410</v>
      </c>
      <c r="R5" s="2">
        <v>4075851</v>
      </c>
    </row>
    <row r="6" spans="1:20" x14ac:dyDescent="0.25">
      <c r="A6" s="4">
        <f t="shared" si="9"/>
        <v>0</v>
      </c>
      <c r="B6" s="4">
        <f t="shared" si="10"/>
        <v>337</v>
      </c>
      <c r="C6" s="4">
        <f t="shared" si="11"/>
        <v>404.4</v>
      </c>
      <c r="D6" s="4">
        <f t="shared" si="12"/>
        <v>485.28</v>
      </c>
      <c r="E6" s="5">
        <f t="shared" si="13"/>
        <v>3163920</v>
      </c>
      <c r="F6" s="9">
        <f t="shared" si="14"/>
        <v>9388</v>
      </c>
      <c r="G6" s="9">
        <f t="shared" si="15"/>
        <v>7824</v>
      </c>
      <c r="H6" s="9">
        <f t="shared" si="16"/>
        <v>6520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337</v>
      </c>
      <c r="R6" s="2">
        <v>3163920</v>
      </c>
    </row>
    <row r="7" spans="1:20" s="45" customFormat="1" x14ac:dyDescent="0.25">
      <c r="A7" s="43">
        <f t="shared" si="9"/>
        <v>0</v>
      </c>
      <c r="B7" s="43">
        <f t="shared" si="10"/>
        <v>487</v>
      </c>
      <c r="C7" s="43">
        <f t="shared" si="11"/>
        <v>584.4</v>
      </c>
      <c r="D7" s="43">
        <f t="shared" si="12"/>
        <v>701.28</v>
      </c>
      <c r="E7" s="44">
        <f t="shared" si="13"/>
        <v>3781100</v>
      </c>
      <c r="F7" s="43">
        <f t="shared" si="14"/>
        <v>7764</v>
      </c>
      <c r="G7" s="43">
        <f t="shared" si="15"/>
        <v>6470</v>
      </c>
      <c r="H7" s="43">
        <f t="shared" si="16"/>
        <v>5392</v>
      </c>
      <c r="I7" s="43" t="e">
        <f>#REF!</f>
        <v>#REF!</v>
      </c>
      <c r="J7" s="43" t="str">
        <f t="shared" si="17"/>
        <v>Same Bldg</v>
      </c>
      <c r="O7" s="45">
        <v>0</v>
      </c>
      <c r="P7" s="45">
        <f t="shared" si="18"/>
        <v>0</v>
      </c>
      <c r="Q7" s="45">
        <v>487</v>
      </c>
      <c r="R7" s="46">
        <v>3781100</v>
      </c>
      <c r="S7" s="45" t="s">
        <v>42</v>
      </c>
    </row>
    <row r="8" spans="1:20" s="45" customFormat="1" x14ac:dyDescent="0.25">
      <c r="A8" s="43">
        <f t="shared" si="9"/>
        <v>0</v>
      </c>
      <c r="B8" s="43">
        <f t="shared" si="10"/>
        <v>324</v>
      </c>
      <c r="C8" s="43">
        <f t="shared" si="11"/>
        <v>388.8</v>
      </c>
      <c r="D8" s="43">
        <f t="shared" si="12"/>
        <v>466.56</v>
      </c>
      <c r="E8" s="44">
        <f t="shared" si="13"/>
        <v>2900000</v>
      </c>
      <c r="F8" s="43">
        <f t="shared" si="14"/>
        <v>8951</v>
      </c>
      <c r="G8" s="43">
        <f t="shared" si="15"/>
        <v>7459</v>
      </c>
      <c r="H8" s="43">
        <f t="shared" si="16"/>
        <v>6216</v>
      </c>
      <c r="I8" s="43" t="e">
        <f>#REF!</f>
        <v>#REF!</v>
      </c>
      <c r="J8" s="43">
        <f t="shared" si="17"/>
        <v>0</v>
      </c>
      <c r="O8" s="45">
        <v>0</v>
      </c>
      <c r="P8" s="45">
        <f t="shared" si="18"/>
        <v>0</v>
      </c>
      <c r="Q8" s="45">
        <v>324</v>
      </c>
      <c r="R8" s="46">
        <v>2900000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608.33333333333337</v>
      </c>
      <c r="C16" s="4">
        <f>B16*1.2</f>
        <v>730</v>
      </c>
      <c r="D16" s="4">
        <f t="shared" ref="D16:D28" si="34">C16*1.2</f>
        <v>876</v>
      </c>
      <c r="E16" s="5">
        <f t="shared" ref="E16:E28" si="35">R16</f>
        <v>3300000</v>
      </c>
      <c r="F16" s="9">
        <f t="shared" ref="F16:F28" si="36">ROUND((E16/B16),0)</f>
        <v>5425</v>
      </c>
      <c r="G16" s="9">
        <f t="shared" ref="G16:G28" si="37">ROUND((E16/C16),0)</f>
        <v>4521</v>
      </c>
      <c r="H16" s="9">
        <f t="shared" ref="H16:H28" si="38">ROUND((E16/D16),0)</f>
        <v>3767</v>
      </c>
      <c r="I16" s="4" t="e">
        <f>#REF!</f>
        <v>#REF!</v>
      </c>
      <c r="J16" s="4">
        <f t="shared" ref="J16:J28" si="39">S16</f>
        <v>0</v>
      </c>
      <c r="O16">
        <v>0</v>
      </c>
      <c r="P16">
        <v>730</v>
      </c>
      <c r="Q16">
        <f t="shared" ref="P16:Q28" si="40">P16/1.2</f>
        <v>608.33333333333337</v>
      </c>
      <c r="R16" s="2">
        <v>3300000</v>
      </c>
    </row>
    <row r="17" spans="1:24" x14ac:dyDescent="0.25">
      <c r="A17" s="4">
        <f t="shared" si="32"/>
        <v>0</v>
      </c>
      <c r="B17" s="4">
        <f t="shared" si="33"/>
        <v>883.33333333333337</v>
      </c>
      <c r="C17" s="4">
        <f t="shared" ref="C17:C28" si="41">B17*1.2</f>
        <v>1060</v>
      </c>
      <c r="D17" s="4">
        <f t="shared" si="34"/>
        <v>1272</v>
      </c>
      <c r="E17" s="5">
        <f t="shared" si="35"/>
        <v>4440000</v>
      </c>
      <c r="F17" s="9">
        <f t="shared" si="36"/>
        <v>5026</v>
      </c>
      <c r="G17" s="9">
        <f t="shared" si="37"/>
        <v>4189</v>
      </c>
      <c r="H17" s="9">
        <f t="shared" si="38"/>
        <v>3491</v>
      </c>
      <c r="I17" s="4" t="e">
        <f>#REF!</f>
        <v>#REF!</v>
      </c>
      <c r="J17" s="4">
        <f t="shared" si="39"/>
        <v>0</v>
      </c>
      <c r="O17">
        <v>0</v>
      </c>
      <c r="P17">
        <v>1060</v>
      </c>
      <c r="Q17">
        <f t="shared" si="40"/>
        <v>883.33333333333337</v>
      </c>
      <c r="R17" s="2">
        <v>4440000</v>
      </c>
    </row>
    <row r="18" spans="1:24" x14ac:dyDescent="0.25">
      <c r="A18" s="4">
        <f t="shared" si="32"/>
        <v>0</v>
      </c>
      <c r="B18" s="4">
        <f t="shared" si="33"/>
        <v>833.33333333333337</v>
      </c>
      <c r="C18" s="4">
        <f t="shared" si="41"/>
        <v>1000</v>
      </c>
      <c r="D18" s="4">
        <f t="shared" si="34"/>
        <v>1200</v>
      </c>
      <c r="E18" s="5">
        <f t="shared" si="35"/>
        <v>4350000</v>
      </c>
      <c r="F18" s="9">
        <f t="shared" si="36"/>
        <v>5220</v>
      </c>
      <c r="G18" s="9">
        <f t="shared" si="37"/>
        <v>4350</v>
      </c>
      <c r="H18" s="9">
        <f t="shared" si="38"/>
        <v>3625</v>
      </c>
      <c r="I18" s="4" t="e">
        <f>#REF!</f>
        <v>#REF!</v>
      </c>
      <c r="J18" s="4">
        <f t="shared" si="39"/>
        <v>0</v>
      </c>
      <c r="O18">
        <v>0</v>
      </c>
      <c r="P18">
        <v>1000</v>
      </c>
      <c r="Q18">
        <f t="shared" si="40"/>
        <v>833.33333333333337</v>
      </c>
      <c r="R18" s="2">
        <v>4350000</v>
      </c>
    </row>
    <row r="19" spans="1:24" x14ac:dyDescent="0.25">
      <c r="A19" s="4">
        <f t="shared" si="32"/>
        <v>0</v>
      </c>
      <c r="B19" s="4">
        <f t="shared" si="33"/>
        <v>960</v>
      </c>
      <c r="C19" s="4">
        <f t="shared" si="41"/>
        <v>1152</v>
      </c>
      <c r="D19" s="4">
        <f t="shared" si="34"/>
        <v>1382.3999999999999</v>
      </c>
      <c r="E19" s="5">
        <f t="shared" si="35"/>
        <v>4800000</v>
      </c>
      <c r="F19" s="9">
        <f t="shared" si="36"/>
        <v>5000</v>
      </c>
      <c r="G19" s="9">
        <f t="shared" si="37"/>
        <v>4167</v>
      </c>
      <c r="H19" s="9">
        <f t="shared" si="38"/>
        <v>3472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960</v>
      </c>
      <c r="R19" s="2">
        <v>4800000</v>
      </c>
    </row>
    <row r="20" spans="1:24" x14ac:dyDescent="0.25">
      <c r="A20" s="4">
        <f t="shared" si="32"/>
        <v>0</v>
      </c>
      <c r="B20" s="4">
        <f t="shared" si="33"/>
        <v>1000</v>
      </c>
      <c r="C20" s="4">
        <f t="shared" si="41"/>
        <v>1200</v>
      </c>
      <c r="D20" s="4">
        <f t="shared" si="34"/>
        <v>1440</v>
      </c>
      <c r="E20" s="5">
        <f t="shared" si="35"/>
        <v>5000000</v>
      </c>
      <c r="F20" s="9">
        <f t="shared" si="36"/>
        <v>5000</v>
      </c>
      <c r="G20" s="9">
        <f t="shared" si="37"/>
        <v>4167</v>
      </c>
      <c r="H20" s="9">
        <f t="shared" si="38"/>
        <v>3472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1000</v>
      </c>
      <c r="R20" s="2">
        <v>5000000</v>
      </c>
    </row>
    <row r="21" spans="1:24" s="45" customFormat="1" x14ac:dyDescent="0.25">
      <c r="A21" s="43">
        <f t="shared" si="32"/>
        <v>0</v>
      </c>
      <c r="B21" s="43">
        <f t="shared" si="33"/>
        <v>833.33333333333337</v>
      </c>
      <c r="C21" s="43">
        <f t="shared" si="41"/>
        <v>1000</v>
      </c>
      <c r="D21" s="43">
        <f t="shared" si="34"/>
        <v>1200</v>
      </c>
      <c r="E21" s="44">
        <f t="shared" si="35"/>
        <v>6500000</v>
      </c>
      <c r="F21" s="43">
        <f t="shared" si="36"/>
        <v>7800</v>
      </c>
      <c r="G21" s="43">
        <f t="shared" si="37"/>
        <v>6500</v>
      </c>
      <c r="H21" s="43">
        <f t="shared" si="38"/>
        <v>5417</v>
      </c>
      <c r="I21" s="43" t="e">
        <f>#REF!</f>
        <v>#REF!</v>
      </c>
      <c r="J21" s="43">
        <f t="shared" si="39"/>
        <v>0</v>
      </c>
      <c r="O21" s="45">
        <v>0</v>
      </c>
      <c r="P21" s="45">
        <v>1000</v>
      </c>
      <c r="Q21" s="45">
        <f t="shared" si="40"/>
        <v>833.33333333333337</v>
      </c>
      <c r="R21" s="46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866.66666666666674</v>
      </c>
      <c r="C22" s="4">
        <f t="shared" ref="C22:C24" si="44">B22*1.2</f>
        <v>1040</v>
      </c>
      <c r="D22" s="4">
        <f t="shared" ref="D22:D24" si="45">C22*1.2</f>
        <v>1248</v>
      </c>
      <c r="E22" s="5">
        <f t="shared" ref="E22:E24" si="46">R22</f>
        <v>5200000</v>
      </c>
      <c r="F22" s="9">
        <f t="shared" ref="F22:F24" si="47">ROUND((E22/B22),0)</f>
        <v>6000</v>
      </c>
      <c r="G22" s="9">
        <f t="shared" ref="G22:G24" si="48">ROUND((E22/C22),0)</f>
        <v>5000</v>
      </c>
      <c r="H22" s="9">
        <f t="shared" ref="H22:H24" si="49">ROUND((E22/D22),0)</f>
        <v>4167</v>
      </c>
      <c r="I22" s="4" t="e">
        <f>#REF!</f>
        <v>#REF!</v>
      </c>
      <c r="J22" s="4">
        <f t="shared" ref="J22:J24" si="50">S22</f>
        <v>0</v>
      </c>
      <c r="O22">
        <v>0</v>
      </c>
      <c r="P22">
        <v>1040</v>
      </c>
      <c r="Q22">
        <f t="shared" ref="Q22:Q24" si="51">P22/1.2</f>
        <v>866.66666666666674</v>
      </c>
      <c r="R22" s="2">
        <v>5200000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2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f t="shared" si="5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5500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55</v>
      </c>
      <c r="X34" s="24">
        <v>2019</v>
      </c>
      <c r="Y34" t="s">
        <v>40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39" customHeight="1" x14ac:dyDescent="0.25">
      <c r="E36" t="s">
        <v>41</v>
      </c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7.5</v>
      </c>
      <c r="X36" s="24"/>
    </row>
    <row r="37" spans="4:25" ht="15.75" x14ac:dyDescent="0.25">
      <c r="U37" s="17"/>
      <c r="V37" s="26"/>
      <c r="W37" s="27">
        <f>W36%</f>
        <v>7.4999999999999997E-2</v>
      </c>
      <c r="X37" s="27"/>
    </row>
    <row r="38" spans="4:25" ht="15.75" x14ac:dyDescent="0.25">
      <c r="D38">
        <v>14.36</v>
      </c>
      <c r="E38">
        <v>9.4</v>
      </c>
      <c r="F38" s="7">
        <f>D38*E38</f>
        <v>134.98400000000001</v>
      </c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187.5</v>
      </c>
      <c r="X38" s="22"/>
    </row>
    <row r="39" spans="4:25" ht="15.75" x14ac:dyDescent="0.25">
      <c r="D39">
        <v>8.32</v>
      </c>
      <c r="E39">
        <v>3.01</v>
      </c>
      <c r="F39" s="7">
        <f t="shared" ref="F39:F50" si="53">D39*E39</f>
        <v>25.043199999999999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2312.5</v>
      </c>
      <c r="X39" s="22"/>
    </row>
    <row r="40" spans="4:25" ht="15.75" x14ac:dyDescent="0.25">
      <c r="D40">
        <v>9.36</v>
      </c>
      <c r="E40">
        <v>4.25</v>
      </c>
      <c r="F40" s="7">
        <f t="shared" si="53"/>
        <v>39.78</v>
      </c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5500</v>
      </c>
      <c r="X40" s="22"/>
    </row>
    <row r="41" spans="4:25" ht="15.75" x14ac:dyDescent="0.25">
      <c r="D41">
        <v>8.7799999999999994</v>
      </c>
      <c r="E41">
        <v>6.79</v>
      </c>
      <c r="F41" s="7">
        <f t="shared" si="53"/>
        <v>59.616199999999999</v>
      </c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D42">
        <v>9.9</v>
      </c>
      <c r="E42">
        <v>8.9</v>
      </c>
      <c r="F42" s="7">
        <f t="shared" si="53"/>
        <v>88.110000000000014</v>
      </c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7812.5</v>
      </c>
      <c r="X42" s="22"/>
    </row>
    <row r="43" spans="4:25" ht="15.75" x14ac:dyDescent="0.25">
      <c r="D43">
        <v>8.74</v>
      </c>
      <c r="E43">
        <v>2.44</v>
      </c>
      <c r="F43" s="7">
        <f t="shared" si="53"/>
        <v>21.325600000000001</v>
      </c>
      <c r="S43" s="10"/>
      <c r="T43" s="10"/>
      <c r="U43" s="23"/>
      <c r="V43" s="23"/>
      <c r="W43" s="24"/>
      <c r="X43" s="24"/>
    </row>
    <row r="44" spans="4:25" ht="15.75" x14ac:dyDescent="0.25">
      <c r="D44">
        <v>10.91</v>
      </c>
      <c r="E44">
        <v>8.86</v>
      </c>
      <c r="F44" s="7">
        <f t="shared" si="53"/>
        <v>96.662599999999998</v>
      </c>
      <c r="S44" s="10"/>
      <c r="T44" s="10"/>
      <c r="U44" s="28" t="s">
        <v>37</v>
      </c>
      <c r="V44" s="30"/>
      <c r="W44" s="25">
        <v>597</v>
      </c>
      <c r="X44" s="24"/>
    </row>
    <row r="45" spans="4:25" ht="15.75" x14ac:dyDescent="0.25">
      <c r="D45">
        <v>4.88</v>
      </c>
      <c r="E45">
        <v>2.42</v>
      </c>
      <c r="F45" s="7">
        <f t="shared" si="53"/>
        <v>11.8096</v>
      </c>
      <c r="P45" s="13" t="s">
        <v>29</v>
      </c>
      <c r="S45" s="10"/>
      <c r="T45" s="11"/>
      <c r="U45" s="17" t="s">
        <v>43</v>
      </c>
      <c r="V45" s="31"/>
      <c r="W45" s="34">
        <f>W42*W44+X46</f>
        <v>4664062.5</v>
      </c>
      <c r="X45" s="32"/>
    </row>
    <row r="46" spans="4:25" ht="15.75" x14ac:dyDescent="0.25">
      <c r="D46">
        <v>7.8</v>
      </c>
      <c r="E46">
        <v>3.85</v>
      </c>
      <c r="F46" s="7">
        <f t="shared" si="53"/>
        <v>30.03</v>
      </c>
      <c r="S46" s="11"/>
      <c r="T46" s="10"/>
      <c r="U46" s="17" t="s">
        <v>24</v>
      </c>
      <c r="V46" s="23"/>
      <c r="W46" s="33">
        <f>W45*0.9</f>
        <v>4197656.25</v>
      </c>
      <c r="X46" s="34"/>
    </row>
    <row r="47" spans="4:25" ht="15.75" x14ac:dyDescent="0.25">
      <c r="D47">
        <v>4.43</v>
      </c>
      <c r="E47">
        <v>3.81</v>
      </c>
      <c r="F47" s="7">
        <f t="shared" si="53"/>
        <v>16.878299999999999</v>
      </c>
      <c r="S47" s="10"/>
      <c r="T47" s="10"/>
      <c r="U47" s="17" t="s">
        <v>25</v>
      </c>
      <c r="V47" s="23"/>
      <c r="W47" s="33">
        <f>W45*0.8</f>
        <v>3731250</v>
      </c>
      <c r="X47" s="33"/>
    </row>
    <row r="48" spans="4:25" ht="15.75" x14ac:dyDescent="0.25">
      <c r="D48">
        <v>10.96</v>
      </c>
      <c r="E48">
        <v>2.93</v>
      </c>
      <c r="F48" s="7">
        <f t="shared" si="53"/>
        <v>32.112800000000007</v>
      </c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4:24" ht="15.75" x14ac:dyDescent="0.25">
      <c r="D49">
        <v>5.82</v>
      </c>
      <c r="E49">
        <v>3.8</v>
      </c>
      <c r="F49" s="7">
        <f t="shared" si="53"/>
        <v>22.116</v>
      </c>
      <c r="U49" s="36" t="s">
        <v>26</v>
      </c>
      <c r="V49" s="37"/>
      <c r="W49" s="38">
        <f>W30*W44</f>
        <v>1492500</v>
      </c>
      <c r="X49" s="38"/>
    </row>
    <row r="50" spans="4:24" ht="15.75" x14ac:dyDescent="0.25">
      <c r="D50">
        <v>3.56</v>
      </c>
      <c r="E50">
        <v>2.3199999999999998</v>
      </c>
      <c r="F50" s="7">
        <f t="shared" si="53"/>
        <v>8.2591999999999999</v>
      </c>
      <c r="U50" s="17" t="s">
        <v>27</v>
      </c>
      <c r="V50" s="23"/>
      <c r="W50" s="35"/>
      <c r="X50" s="35"/>
    </row>
    <row r="51" spans="4:24" ht="15.75" x14ac:dyDescent="0.25">
      <c r="F51" s="7">
        <f>SUM(F38:F50)</f>
        <v>586.72749999999996</v>
      </c>
      <c r="U51" s="39" t="s">
        <v>28</v>
      </c>
      <c r="V51" s="35"/>
      <c r="W51" s="33">
        <f>W45*0.025/12</f>
        <v>9716.796875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9CA43-66F8-4E44-9BD8-922619AA9138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9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7" sqref="B37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</vt:lpstr>
      <vt:lpstr>Sheet2</vt:lpstr>
      <vt:lpstr>Sheet3</vt:lpstr>
      <vt:lpstr>Sheet4</vt:lpstr>
      <vt:lpstr>Sheet6</vt:lpstr>
      <vt:lpstr>Sheet5</vt:lpstr>
      <vt:lpstr>Sheet7</vt:lpstr>
      <vt:lpstr>Sheet8</vt:lpstr>
      <vt:lpstr>Sheet9</vt:lpstr>
      <vt:lpstr>Sheet10</vt:lpstr>
      <vt:lpstr>Sheet11</vt:lpstr>
      <vt:lpstr>Sheet12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2024-01-08T10:47:13Z</dcterms:modified>
</cp:coreProperties>
</file>