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ta Sahakari Bank\Mulund (West)\PRAVIN BHASKAR SHITUT\"/>
    </mc:Choice>
  </mc:AlternateContent>
  <xr:revisionPtr revIDLastSave="0" documentId="13_ncr:1_{71AB2C65-D721-42C3-A918-3A9B4E7E214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" i="4" l="1"/>
  <c r="I28" i="4"/>
  <c r="C5" i="25" l="1"/>
  <c r="C4" i="25"/>
  <c r="C3" i="25"/>
  <c r="P2" i="4"/>
  <c r="Q2" i="4" s="1"/>
  <c r="B2" i="4" s="1"/>
  <c r="C2" i="4" s="1"/>
  <c r="P3" i="4"/>
  <c r="B3" i="4" s="1"/>
  <c r="C3" i="4" s="1"/>
  <c r="D3" i="4" s="1"/>
  <c r="P4" i="4"/>
  <c r="P5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<sst xmlns="http://schemas.openxmlformats.org/spreadsheetml/2006/main" count="129" uniqueCount="87">
  <si>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</si>
  <si>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</si>
  <si>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</si>
  <si>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</si>
  <si>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</si>
  <si>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</si>
  <si>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</si>
  <si>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</si>
  <si>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</si>
  <si>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</si>
  <si>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</si>
  <si>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</si>
  <si>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</si>
  <si>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</si>
  <si>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</si>
  <si>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</si>
  <si>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</si>
  <si>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</si>
  <si>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</si>
  <si>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</si>
  <si>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</si>
  <si>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</si>
  <si>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</si>
  <si>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</si>
  <si>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</si>
  <si>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</si>
  <si>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</si>
  <si>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</si>
  <si>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</si>
  <si>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</si>
  <si>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</si>
  <si>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</si>
  <si>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</si>
  <si>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</si>
  <si>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</si>
  <si>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</si>
  <si>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</si>
  <si>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</si>
  <si>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</si>
  <si>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</si>
  <si>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</si>
  <si>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</si>
  <si>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</si>
  <si>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</si>
  <si>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</si>
  <si>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</si>
  <si>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</si>
  <si>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</si>
  <si>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</si>
  <si>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</si>
  <si>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</si>
  <si>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</si>
  <si>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</si>
  <si>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</si>
  <si>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</si>
  <si>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</si>
  <si>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</si>
  <si>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</si>
  <si>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</si>
  <si>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</si>
  <si>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</si>
  <si>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</si>
  <si>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</si>
  <si>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</si>
  <si>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</si>
  <si>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</si>
  <si>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</si>
  <si>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</si>
  <si>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</si>
  <si>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</si>
  <si>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</si>
  <si>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</si>
  <si>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</si>
  <si>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</si>
  <si>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</si>
  <si>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</si>
  <si>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</si>
  <si>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</si>
  <si>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</si>
  <si>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</si>
  <si>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</si>
  <si>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</si>
  <si>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</si>
  <si>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</si>
  <si>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OC-2001</t>
  </si>
  <si>
    <t>IGR-06.03.23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</si>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</sst>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47</xdr:row>
      <xdr:rowOff>106002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8E6DA5-FA87-4CE3-B3D7-120B96FD6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79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2C1EFF-2958-4971-899A-8934141E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8B694-6F1B-4049-81AE-D16A6D8B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363702</xdr:colOff>
      <xdr:row>45</xdr:row>
      <xdr:rowOff>58281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D18E1-6637-4D31-AA11-C22C79E7B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55702" cy="8106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FE33E-3690-4606-8C3C-E7FDAF16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247242.45699999999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276642.45699999999</v>
      </c>
      <c r="D9" s="63" t="s">
        <v>62</v>
      </c>
      <c r="E9" s="64">
        <f>C9/10.764</f>
        <v>25700.711352657007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2001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23</v>
      </c>
      <c r="D13" s="70">
        <f>D12-C13</f>
        <v>77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3" sqref="C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17500</v>
      </c>
      <c r="D3" s="24" t="s">
        <v>76</v>
      </c>
      <c r="E3" s="6" t="s">
        <v>72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14800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23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37</v>
      </c>
      <c r="D8" s="26">
        <v>2001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34.5</v>
      </c>
      <c r="D10" s="26"/>
      <c r="F10" s="19"/>
    </row>
    <row r="11" spans="1:6" x14ac:dyDescent="0.25">
      <c r="A11" s="16"/>
      <c r="B11" s="27"/>
      <c r="C11" s="28">
        <f>C10%</f>
        <v>0.34499999999999997</v>
      </c>
      <c r="D11" s="28"/>
      <c r="F11" s="19"/>
    </row>
    <row r="12" spans="1:6" x14ac:dyDescent="0.25">
      <c r="A12" s="16" t="s">
        <v>21</v>
      </c>
      <c r="B12" s="20"/>
      <c r="C12" s="21">
        <f>C6*C11</f>
        <v>931.49999999999989</v>
      </c>
      <c r="D12" s="24"/>
      <c r="F12" s="19"/>
    </row>
    <row r="13" spans="1:6" x14ac:dyDescent="0.25">
      <c r="A13" s="16" t="s">
        <v>22</v>
      </c>
      <c r="B13" s="20"/>
      <c r="C13" s="21">
        <f>C6-C12</f>
        <v>1768.5</v>
      </c>
      <c r="D13" s="24"/>
      <c r="F13" s="19"/>
    </row>
    <row r="14" spans="1:6" x14ac:dyDescent="0.25">
      <c r="A14" s="16" t="s">
        <v>15</v>
      </c>
      <c r="B14" s="20"/>
      <c r="C14" s="21">
        <f>C5</f>
        <v>14800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16568.5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ABUA</v>
      </c>
      <c r="B18" s="7"/>
      <c r="C18" s="31">
        <v>1010</v>
      </c>
      <c r="D18" s="26"/>
      <c r="F18" s="19"/>
    </row>
    <row r="19" spans="1:6" x14ac:dyDescent="0.25">
      <c r="A19" s="16" t="s">
        <v>74</v>
      </c>
      <c r="B19" s="6"/>
      <c r="C19" s="32">
        <f>C18*C16</f>
        <v>16734185</v>
      </c>
      <c r="D19" s="33"/>
      <c r="E19" s="70"/>
      <c r="F19" s="34"/>
    </row>
    <row r="20" spans="1:6" x14ac:dyDescent="0.25">
      <c r="A20" s="16" t="s">
        <v>24</v>
      </c>
      <c r="C20" s="35">
        <f>C19*90%</f>
        <v>15060766.5</v>
      </c>
      <c r="D20" s="32"/>
      <c r="F20" s="19"/>
    </row>
    <row r="21" spans="1:6" x14ac:dyDescent="0.25">
      <c r="A21" s="16" t="s">
        <v>25</v>
      </c>
      <c r="C21" s="35">
        <f>C19*80%</f>
        <v>13387348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2727000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34862.885416666664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J11" sqref="J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701.38888888888903</v>
      </c>
      <c r="C2" s="4">
        <f t="shared" ref="C2:C16" si="1">B2*1.2</f>
        <v>841.66666666666686</v>
      </c>
      <c r="D2" s="4">
        <f t="shared" ref="D2:D16" si="2">C2*1.2</f>
        <v>1010.0000000000002</v>
      </c>
      <c r="E2" s="5">
        <f t="shared" ref="E2:E16" si="3">R2</f>
        <v>17000000</v>
      </c>
      <c r="F2" s="4">
        <f t="shared" ref="F2:F15" si="4">ROUND((E2/B2),0)</f>
        <v>24238</v>
      </c>
      <c r="G2" s="78">
        <f t="shared" ref="G2:G15" si="5">ROUND((E2/C2),0)</f>
        <v>20198</v>
      </c>
      <c r="H2" s="78">
        <f t="shared" ref="H2:H15" si="6">ROUND((E2/D2),0)</f>
        <v>16832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1010</v>
      </c>
      <c r="P2" s="7">
        <f t="shared" ref="P2:P10" si="9">O2/1.2</f>
        <v>841.66666666666674</v>
      </c>
      <c r="Q2" s="7">
        <f t="shared" ref="Q2:Q10" si="10">P2/1.2</f>
        <v>701.38888888888903</v>
      </c>
      <c r="R2" s="79">
        <v>17000000</v>
      </c>
      <c r="S2" s="2"/>
    </row>
    <row r="3" spans="1:19" x14ac:dyDescent="0.25">
      <c r="A3" s="4">
        <v>2</v>
      </c>
      <c r="B3" s="4">
        <f t="shared" si="0"/>
        <v>872</v>
      </c>
      <c r="C3" s="4">
        <f t="shared" si="1"/>
        <v>1046.3999999999999</v>
      </c>
      <c r="D3" s="4">
        <f t="shared" si="2"/>
        <v>1255.6799999999998</v>
      </c>
      <c r="E3" s="5">
        <f t="shared" si="3"/>
        <v>22500000</v>
      </c>
      <c r="F3" s="4">
        <f t="shared" si="4"/>
        <v>25803</v>
      </c>
      <c r="G3" s="78">
        <f t="shared" si="5"/>
        <v>21502</v>
      </c>
      <c r="H3" s="78">
        <f t="shared" si="6"/>
        <v>17919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872</v>
      </c>
      <c r="R3" s="79">
        <v>22500000</v>
      </c>
      <c r="S3" s="2"/>
    </row>
    <row r="4" spans="1:19" x14ac:dyDescent="0.25">
      <c r="A4" s="4">
        <v>3</v>
      </c>
      <c r="B4" s="4">
        <f t="shared" si="0"/>
        <v>729</v>
      </c>
      <c r="C4" s="4">
        <f t="shared" si="1"/>
        <v>874.8</v>
      </c>
      <c r="D4" s="4">
        <f t="shared" si="2"/>
        <v>1049.76</v>
      </c>
      <c r="E4" s="5">
        <f t="shared" si="3"/>
        <v>13500000</v>
      </c>
      <c r="F4" s="4">
        <f t="shared" si="4"/>
        <v>18519</v>
      </c>
      <c r="G4" s="78">
        <f t="shared" si="5"/>
        <v>15432</v>
      </c>
      <c r="H4" s="78">
        <f t="shared" si="6"/>
        <v>12860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729</v>
      </c>
      <c r="R4" s="79">
        <v>13500000</v>
      </c>
      <c r="S4" s="2"/>
    </row>
    <row r="5" spans="1:19" x14ac:dyDescent="0.25">
      <c r="A5" s="4">
        <v>4</v>
      </c>
      <c r="B5" s="4">
        <f t="shared" si="0"/>
        <v>980</v>
      </c>
      <c r="C5" s="4">
        <f t="shared" si="1"/>
        <v>1176</v>
      </c>
      <c r="D5" s="4">
        <f t="shared" si="2"/>
        <v>1411.2</v>
      </c>
      <c r="E5" s="5">
        <f t="shared" si="3"/>
        <v>25000000</v>
      </c>
      <c r="F5" s="4">
        <f t="shared" si="4"/>
        <v>25510</v>
      </c>
      <c r="G5" s="78">
        <f t="shared" si="5"/>
        <v>21259</v>
      </c>
      <c r="H5" s="78">
        <f t="shared" si="6"/>
        <v>17715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980</v>
      </c>
      <c r="R5" s="79">
        <v>25000000</v>
      </c>
      <c r="S5" s="2"/>
    </row>
    <row r="6" spans="1:19" x14ac:dyDescent="0.25">
      <c r="A6" s="4">
        <v>5</v>
      </c>
      <c r="B6" s="4">
        <f t="shared" si="0"/>
        <v>624.16666666666674</v>
      </c>
      <c r="C6" s="4">
        <f t="shared" si="1"/>
        <v>749.00000000000011</v>
      </c>
      <c r="D6" s="4">
        <f t="shared" si="2"/>
        <v>898.80000000000007</v>
      </c>
      <c r="E6" s="5">
        <f t="shared" si="3"/>
        <v>11000000</v>
      </c>
      <c r="F6" s="4">
        <f t="shared" si="4"/>
        <v>17623</v>
      </c>
      <c r="G6" s="78">
        <f t="shared" si="5"/>
        <v>14686</v>
      </c>
      <c r="H6" s="78">
        <f t="shared" si="6"/>
        <v>12239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v>749</v>
      </c>
      <c r="Q6" s="7">
        <f t="shared" si="10"/>
        <v>624.16666666666674</v>
      </c>
      <c r="R6" s="79">
        <v>11000000</v>
      </c>
      <c r="S6" s="79" t="s">
        <v>85</v>
      </c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3"/>
    </row>
    <row r="25" spans="1:19" s="10" customFormat="1" x14ac:dyDescent="0.25">
      <c r="F25" s="74"/>
      <c r="Q25" s="10" t="s">
        <v>86</v>
      </c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902</v>
      </c>
      <c r="H28" s="10">
        <v>19000</v>
      </c>
      <c r="I28" s="10">
        <f>G28*H28</f>
        <v>17138000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1010</v>
      </c>
      <c r="H29" s="10">
        <f>G29/G28</f>
        <v>1.1197339246119733</v>
      </c>
    </row>
    <row r="30" spans="1:19" s="10" customFormat="1" x14ac:dyDescent="0.25">
      <c r="F30" s="57" t="s">
        <v>73</v>
      </c>
      <c r="G30" s="57">
        <v>15000</v>
      </c>
    </row>
    <row r="31" spans="1:19" s="10" customFormat="1" x14ac:dyDescent="0.25">
      <c r="C31" s="75"/>
      <c r="D31" s="75"/>
      <c r="F31" s="75" t="s">
        <v>74</v>
      </c>
      <c r="G31" s="75">
        <f>G29*G30</f>
        <v>15150000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13635000</v>
      </c>
    </row>
    <row r="33" spans="3:7" s="10" customFormat="1" x14ac:dyDescent="0.25">
      <c r="C33" s="75"/>
      <c r="D33" s="75"/>
      <c r="F33" s="75" t="s">
        <v>25</v>
      </c>
      <c r="G33" s="75">
        <f>G31*80%</f>
        <v>12120000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2024-01-29T11:52:23Z</dcterms:modified>
</cp:coreProperties>
</file>