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Savita Gopinath Gaikar\"/>
    </mc:Choice>
  </mc:AlternateContent>
  <xr:revisionPtr revIDLastSave="0" documentId="13_ncr:1_{6E520850-B8DB-475E-9B0E-19D70FB8C79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3" i="4" l="1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<sst xmlns="http://schemas.openxmlformats.org/spreadsheetml/2006/main" count="135" uniqueCount="93">
  <si>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</si>
  <si>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</si>
  <si>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</si>
  <si>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</si>
  <si>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</si>
  <si>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</si>
  <si>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</si>
  <si>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</si>
  <si>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</si>
  <si>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</si>
  <si>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</si>
  <si>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</si>
  <si>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</si>
  <si>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</si>
  <si>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</si>
  <si>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</si>
  <si>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</si>
  <si>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</si>
  <si>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</si>
  <si>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</si>
  <si>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</si>
  <si>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</si>
  <si>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</si>
  <si>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</si>
  <si>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</si>
  <si>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</si>
  <si>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</si>
  <si>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</si>
  <si>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</si>
  <si>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</si>
  <si>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</si>
  <si>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</si>
  <si>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</si>
  <si>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</si>
  <si>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</si>
  <si>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</si>
  <si>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</si>
  <si>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</si>
  <si>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</si>
  <si>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</si>
  <si>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</si>
  <si>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</si>
  <si>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</si>
  <si>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</si>
  <si>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</si>
  <si>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</si>
  <si>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</si>
  <si>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</si>
  <si>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</si>
  <si>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</si>
  <si>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</si>
  <si>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</si>
  <si>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</si>
  <si>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</si>
  <si>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</si>
  <si>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</si>
  <si>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</si>
  <si>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</si>
  <si>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</si>
  <si>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</si>
  <si>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</si>
  <si>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</si>
  <si>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</si>
  <si>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</si>
  <si>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</si>
  <si>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</si>
  <si>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</si>
  <si>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</si>
  <si>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</si>
  <si>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</si>
  <si>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</si>
  <si>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</si>
  <si>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</si>
  <si>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</si>
  <si>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</si>
  <si>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</si>
  <si>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</si>
  <si>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</si>
  <si>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</si>
  <si>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</si>
  <si>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</si>
  <si>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</si>
  <si>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</si>
  <si>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</si>
  <si>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22.12.23</t>
  </si>
  <si>
    <t>ACA</t>
  </si>
  <si>
    <t>ENCL BALC</t>
  </si>
  <si>
    <t>UTILITY</t>
  </si>
  <si>
    <t>TERRACE</t>
  </si>
  <si>
    <t>TACA</t>
  </si>
  <si>
    <t>IGR-10.05.23</t>
  </si>
  <si>
    <t>IGR-08.07.23</t>
  </si>
  <si>
    <t>IGR-17.02.23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</si>
</sst>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883A0-54E4-4842-BFCC-ABA795F4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D3780-A126-4FB1-A05C-CDC4BE35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29</xdr:col>
      <xdr:colOff>607314</xdr:colOff>
      <xdr:row>54</xdr:row>
      <xdr:rowOff>132064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C4DC57-2059-4CEC-8642-A5A6369BC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221318</xdr:colOff>
      <xdr:row>49</xdr:row>
      <xdr:rowOff>125072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5793B-D516-4F7A-AB61-319164D3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70918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B6D76-256D-4742-A0F0-AB41E65A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345160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53F477-B331-4672-84C1-C9A6E14D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4760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4000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419</v>
      </c>
      <c r="D18" s="26"/>
      <c r="F18" s="19"/>
    </row>
    <row r="19" spans="1:6" x14ac:dyDescent="0.25">
      <c r="A19" s="16" t="s">
        <v>74</v>
      </c>
      <c r="B19" s="6"/>
      <c r="C19" s="32">
        <f>C18*C16</f>
        <v>2723500</v>
      </c>
      <c r="D19" s="33"/>
      <c r="E19" s="70"/>
      <c r="F19" s="34"/>
    </row>
    <row r="20" spans="1:6" x14ac:dyDescent="0.25">
      <c r="A20" s="16" t="s">
        <v>24</v>
      </c>
      <c r="C20" s="35">
        <f>C19*90%</f>
        <v>2451150</v>
      </c>
      <c r="D20" s="32"/>
      <c r="F20" s="19"/>
    </row>
    <row r="21" spans="1:6" x14ac:dyDescent="0.25">
      <c r="A21" s="16" t="s">
        <v>25</v>
      </c>
      <c r="C21" s="35">
        <f>C19*80%</f>
        <v>2178800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1047500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5673.958333333333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557</v>
      </c>
      <c r="C2" s="4">
        <f t="shared" ref="C2:C16" si="1">B2*1.2</f>
        <v>668.4</v>
      </c>
      <c r="D2" s="4">
        <f t="shared" ref="D2:D16" si="2">C2*1.2</f>
        <v>802.07999999999993</v>
      </c>
      <c r="E2" s="5">
        <f t="shared" ref="E2:E16" si="3">R2</f>
        <v>3400000</v>
      </c>
      <c r="F2" s="76">
        <f t="shared" ref="F2:F15" si="4">ROUND((E2/B2),0)</f>
        <v>6104</v>
      </c>
      <c r="G2" s="76">
        <f t="shared" ref="G2:G15" si="5">ROUND((E2/C2),0)</f>
        <v>5087</v>
      </c>
      <c r="H2" s="76">
        <f t="shared" ref="H2:H15" si="6">ROUND((E2/D2),0)</f>
        <v>4239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557</v>
      </c>
      <c r="R2" s="77">
        <v>3400000</v>
      </c>
      <c r="S2" s="77" t="s">
        <v>90</v>
      </c>
    </row>
    <row r="3" spans="1:19" x14ac:dyDescent="0.25">
      <c r="A3" s="4">
        <v>2</v>
      </c>
      <c r="B3" s="4">
        <f t="shared" si="0"/>
        <v>555</v>
      </c>
      <c r="C3" s="4">
        <f t="shared" si="1"/>
        <v>666</v>
      </c>
      <c r="D3" s="4">
        <f t="shared" si="2"/>
        <v>799.19999999999993</v>
      </c>
      <c r="E3" s="5">
        <f t="shared" si="3"/>
        <v>3000000</v>
      </c>
      <c r="F3" s="76">
        <f t="shared" si="4"/>
        <v>5405</v>
      </c>
      <c r="G3" s="76">
        <f t="shared" si="5"/>
        <v>4505</v>
      </c>
      <c r="H3" s="76">
        <f t="shared" si="6"/>
        <v>3754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555</v>
      </c>
      <c r="R3" s="77">
        <v>3000000</v>
      </c>
      <c r="S3" s="77" t="s">
        <v>91</v>
      </c>
    </row>
    <row r="4" spans="1:19" x14ac:dyDescent="0.25">
      <c r="A4" s="4">
        <v>3</v>
      </c>
      <c r="B4" s="4">
        <f t="shared" si="0"/>
        <v>622</v>
      </c>
      <c r="C4" s="4">
        <f t="shared" si="1"/>
        <v>746.4</v>
      </c>
      <c r="D4" s="4">
        <f t="shared" si="2"/>
        <v>895.68</v>
      </c>
      <c r="E4" s="5">
        <f t="shared" si="3"/>
        <v>3970000</v>
      </c>
      <c r="F4" s="76">
        <f t="shared" si="4"/>
        <v>6383</v>
      </c>
      <c r="G4" s="76">
        <f t="shared" si="5"/>
        <v>5319</v>
      </c>
      <c r="H4" s="76">
        <f t="shared" si="6"/>
        <v>4432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622</v>
      </c>
      <c r="R4" s="77">
        <v>3970000</v>
      </c>
      <c r="S4" s="77" t="s">
        <v>92</v>
      </c>
    </row>
    <row r="5" spans="1:19" x14ac:dyDescent="0.25">
      <c r="A5" s="4">
        <v>4</v>
      </c>
      <c r="B5" s="4">
        <f t="shared" si="0"/>
        <v>410</v>
      </c>
      <c r="C5" s="4">
        <f t="shared" si="1"/>
        <v>492</v>
      </c>
      <c r="D5" s="4">
        <f t="shared" si="2"/>
        <v>590.4</v>
      </c>
      <c r="E5" s="5">
        <f t="shared" si="3"/>
        <v>3150000</v>
      </c>
      <c r="F5" s="76">
        <f t="shared" si="4"/>
        <v>7683</v>
      </c>
      <c r="G5" s="76">
        <f t="shared" si="5"/>
        <v>6402</v>
      </c>
      <c r="H5" s="76">
        <f t="shared" si="6"/>
        <v>5335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410</v>
      </c>
      <c r="R5" s="77">
        <v>3150000</v>
      </c>
      <c r="S5" s="2"/>
    </row>
    <row r="6" spans="1:19" x14ac:dyDescent="0.25">
      <c r="A6" s="4">
        <v>5</v>
      </c>
      <c r="B6" s="4">
        <f t="shared" si="0"/>
        <v>465.83333333333337</v>
      </c>
      <c r="C6" s="4">
        <f t="shared" si="1"/>
        <v>559</v>
      </c>
      <c r="D6" s="4">
        <f t="shared" si="2"/>
        <v>670.8</v>
      </c>
      <c r="E6" s="5">
        <f t="shared" si="3"/>
        <v>3000000</v>
      </c>
      <c r="F6" s="76">
        <f t="shared" si="4"/>
        <v>6440</v>
      </c>
      <c r="G6" s="76">
        <f t="shared" si="5"/>
        <v>5367</v>
      </c>
      <c r="H6" s="76">
        <f t="shared" si="6"/>
        <v>4472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v>559</v>
      </c>
      <c r="Q6" s="7">
        <f t="shared" ref="Q2:Q10" si="10">P6/1.2</f>
        <v>465.83333333333337</v>
      </c>
      <c r="R6" s="77">
        <v>3000000</v>
      </c>
      <c r="S6" s="2"/>
    </row>
    <row r="7" spans="1:19" x14ac:dyDescent="0.25">
      <c r="A7" s="4">
        <v>6</v>
      </c>
      <c r="B7" s="4">
        <f t="shared" si="0"/>
        <v>408</v>
      </c>
      <c r="C7" s="4">
        <f t="shared" si="1"/>
        <v>489.59999999999997</v>
      </c>
      <c r="D7" s="4">
        <f t="shared" si="2"/>
        <v>587.52</v>
      </c>
      <c r="E7" s="5">
        <f t="shared" si="3"/>
        <v>3200000</v>
      </c>
      <c r="F7" s="76">
        <f t="shared" si="4"/>
        <v>7843</v>
      </c>
      <c r="G7" s="76">
        <f t="shared" si="5"/>
        <v>6536</v>
      </c>
      <c r="H7" s="76">
        <f t="shared" si="6"/>
        <v>5447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408</v>
      </c>
      <c r="R7" s="77">
        <v>3200000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71</v>
      </c>
      <c r="G23" s="10">
        <v>373</v>
      </c>
      <c r="H23" s="10">
        <v>7500</v>
      </c>
      <c r="I23" s="10">
        <f>G23*H23</f>
        <v>2797500</v>
      </c>
    </row>
    <row r="24" spans="1:19" s="10" customFormat="1" x14ac:dyDescent="0.25">
      <c r="F24" s="57" t="s">
        <v>85</v>
      </c>
      <c r="G24" s="57">
        <v>333</v>
      </c>
    </row>
    <row r="25" spans="1:19" s="10" customFormat="1" x14ac:dyDescent="0.25">
      <c r="F25" s="57" t="s">
        <v>86</v>
      </c>
      <c r="G25" s="57">
        <v>47</v>
      </c>
    </row>
    <row r="26" spans="1:19" s="10" customFormat="1" x14ac:dyDescent="0.25">
      <c r="F26" s="57" t="s">
        <v>87</v>
      </c>
      <c r="G26" s="57">
        <v>18</v>
      </c>
    </row>
    <row r="27" spans="1:19" s="10" customFormat="1" x14ac:dyDescent="0.25">
      <c r="F27" s="57" t="s">
        <v>88</v>
      </c>
      <c r="G27" s="57">
        <v>21</v>
      </c>
    </row>
    <row r="28" spans="1:19" s="10" customFormat="1" x14ac:dyDescent="0.25">
      <c r="C28" s="72" t="s">
        <v>75</v>
      </c>
      <c r="D28" s="72" t="s">
        <v>84</v>
      </c>
      <c r="F28" s="57" t="s">
        <v>89</v>
      </c>
      <c r="G28" s="57">
        <f>SUM(G24:G27)</f>
        <v>419</v>
      </c>
    </row>
    <row r="29" spans="1:19" s="10" customFormat="1" x14ac:dyDescent="0.25">
      <c r="C29" s="72" t="s">
        <v>1</v>
      </c>
      <c r="D29" s="72">
        <v>2550000</v>
      </c>
      <c r="F29" s="57" t="s">
        <v>72</v>
      </c>
      <c r="G29" s="57">
        <v>503</v>
      </c>
      <c r="H29" s="10">
        <f>G29/G28</f>
        <v>1.2004773269689737</v>
      </c>
    </row>
    <row r="30" spans="1:19" s="10" customFormat="1" x14ac:dyDescent="0.25">
      <c r="F30" s="57" t="s">
        <v>73</v>
      </c>
      <c r="G30" s="57">
        <v>6500</v>
      </c>
    </row>
    <row r="31" spans="1:19" s="10" customFormat="1" x14ac:dyDescent="0.25">
      <c r="C31" s="73"/>
      <c r="D31" s="73"/>
      <c r="F31" s="73" t="s">
        <v>74</v>
      </c>
      <c r="G31" s="73">
        <f>G28*G30</f>
        <v>2723500</v>
      </c>
      <c r="H31" s="10">
        <f>G31/D29</f>
        <v>1.0680392156862746</v>
      </c>
    </row>
    <row r="32" spans="1:19" s="10" customFormat="1" x14ac:dyDescent="0.25">
      <c r="C32" s="73"/>
      <c r="D32" s="73"/>
      <c r="F32" s="73" t="s">
        <v>24</v>
      </c>
      <c r="G32" s="73">
        <f>G31*90%</f>
        <v>2451150</v>
      </c>
    </row>
    <row r="33" spans="3:7" s="10" customFormat="1" x14ac:dyDescent="0.25">
      <c r="C33" s="73"/>
      <c r="D33" s="73"/>
      <c r="F33" s="73" t="s">
        <v>25</v>
      </c>
      <c r="G33" s="73">
        <f>G31*80%</f>
        <v>2178800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2024-01-11T09:39:55Z</dcterms:modified>
</cp:coreProperties>
</file>