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5D025DA-B37B-497D-9D6B-5BCB3B393E4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1" l="1"/>
  <c r="H7" i="1"/>
  <c r="H5" i="1"/>
  <c r="B37" i="1"/>
  <c r="B36" i="1"/>
  <c r="B35" i="1"/>
  <c r="G5" i="1"/>
  <c r="F10" i="1"/>
  <c r="F7" i="1"/>
  <c r="F11" i="1" s="1"/>
  <c r="B20" i="1"/>
  <c r="F8" i="1" l="1"/>
  <c r="F9" i="1"/>
  <c r="J33" i="1"/>
  <c r="J27" i="1" l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  <c r="B21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<sst xmlns="http://schemas.openxmlformats.org/spreadsheetml/2006/main" count="34" uniqueCount="31">
  <si>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</si>
  <si>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</si>
  <si>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</si>
  <si>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</si>
  <si>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</si>
  <si>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</si>
  <si>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</si>
  <si>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</si>
  <si>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</si>
  <si>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</si>
  <si>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</si>
  <si>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</si>
  <si>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</si>
  <si>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</si>
  <si>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</si>
  <si>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</si>
  <si>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</si>
  <si>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</si>
  <si>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</si>
  <si>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</si>
  <si>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</si>
  <si>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</si>
  <si>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</si>
  <si>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</si>
  <si>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</si>
  <si>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Rate</t>
  </si>
  <si>
    <t>FV</t>
  </si>
  <si>
    <t>RV</t>
  </si>
  <si>
    <t>DV</t>
  </si>
  <si>
    <t>Rental alue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</si>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</sst>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2" fontId="0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200734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20E79-E2D2-4502-B409-2505D753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77534" cy="747816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496050</xdr:colOff>
      <xdr:row>38</xdr:row>
      <xdr:rowOff>77221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64CEAA-D856-4F8B-9DAE-7C048B4B5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372850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C8A2B6-682E-4257-87BA-B6DE128E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A321A0-5B88-455F-AB8A-DE3838470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903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0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1"/>
      <c r="C2" s="31"/>
      <c r="D2" s="39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2">
        <v>12000</v>
      </c>
      <c r="C3" s="32"/>
      <c r="D3" s="29"/>
      <c r="E3" s="10"/>
      <c r="F3" s="5">
        <v>1997</v>
      </c>
      <c r="G3" s="7">
        <v>2024</v>
      </c>
      <c r="H3" s="8">
        <f>G3-F3</f>
        <v>27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2">
        <v>2500</v>
      </c>
      <c r="C4" s="32"/>
      <c r="D4" s="29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6" t="s">
        <v>2</v>
      </c>
      <c r="B5" s="32">
        <f>B3-B4</f>
        <v>9500</v>
      </c>
      <c r="C5" s="32"/>
      <c r="D5" s="29"/>
      <c r="E5" s="16"/>
      <c r="F5" s="50">
        <v>484</v>
      </c>
      <c r="G5" s="19">
        <f>44.98*10.764</f>
        <v>484.16471999999993</v>
      </c>
      <c r="H5" s="22">
        <f>G5*1.2</f>
        <v>580.99766399999987</v>
      </c>
      <c r="I5" s="35"/>
      <c r="J5">
        <f>J4/10.764</f>
        <v>2596.711259754738</v>
      </c>
      <c r="L5" s="5"/>
      <c r="M5" s="7"/>
      <c r="N5" s="8"/>
      <c r="O5" s="6"/>
    </row>
    <row r="6" spans="1:15" ht="16.5" x14ac:dyDescent="0.3">
      <c r="A6" s="26" t="s">
        <v>3</v>
      </c>
      <c r="B6" s="32">
        <f>B4</f>
        <v>2500</v>
      </c>
      <c r="C6" s="32"/>
      <c r="D6" s="29"/>
      <c r="E6" s="16" t="s">
        <v>25</v>
      </c>
      <c r="F6" s="16">
        <v>11000</v>
      </c>
      <c r="G6" s="20"/>
      <c r="H6" s="22">
        <v>9000</v>
      </c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27</v>
      </c>
      <c r="C7" s="28"/>
      <c r="D7" s="40"/>
      <c r="E7" s="51" t="s">
        <v>26</v>
      </c>
      <c r="F7" s="16">
        <f>F6*F5</f>
        <v>5324000</v>
      </c>
      <c r="G7" s="20"/>
      <c r="H7" s="20">
        <f>H6*H5</f>
        <v>5228978.9759999989</v>
      </c>
      <c r="I7" s="15"/>
      <c r="J7" s="15"/>
      <c r="M7" s="52"/>
      <c r="N7" s="53"/>
    </row>
    <row r="8" spans="1:15" ht="16.5" x14ac:dyDescent="0.3">
      <c r="A8" s="26" t="s">
        <v>5</v>
      </c>
      <c r="B8" s="28">
        <f>B9-B7</f>
        <v>33</v>
      </c>
      <c r="C8" s="28"/>
      <c r="D8" s="41"/>
      <c r="E8" s="37" t="s">
        <v>27</v>
      </c>
      <c r="F8" s="16">
        <f>F7*0.9</f>
        <v>4791600</v>
      </c>
      <c r="G8" s="21"/>
      <c r="H8" s="20"/>
      <c r="I8" s="15"/>
      <c r="J8" s="15"/>
      <c r="M8" s="52"/>
      <c r="N8" s="53"/>
    </row>
    <row r="9" spans="1:15" ht="16.5" x14ac:dyDescent="0.3">
      <c r="A9" s="26" t="s">
        <v>6</v>
      </c>
      <c r="B9" s="28">
        <v>60</v>
      </c>
      <c r="C9" s="28"/>
      <c r="D9" s="40"/>
      <c r="E9" s="36" t="s">
        <v>28</v>
      </c>
      <c r="F9" s="38">
        <f>F7*0.8</f>
        <v>4259200</v>
      </c>
      <c r="G9" s="34"/>
      <c r="H9" s="21"/>
      <c r="I9" s="15"/>
      <c r="J9" s="15"/>
      <c r="K9" s="12"/>
      <c r="L9" s="12"/>
      <c r="M9" s="11"/>
      <c r="N9" s="53"/>
    </row>
    <row r="10" spans="1:15" ht="33" x14ac:dyDescent="0.3">
      <c r="A10" s="27" t="s">
        <v>7</v>
      </c>
      <c r="B10" s="28">
        <f>90*B7/B9</f>
        <v>40.5</v>
      </c>
      <c r="C10" s="28"/>
      <c r="D10" s="40"/>
      <c r="E10" s="36" t="s">
        <v>12</v>
      </c>
      <c r="F10" s="16">
        <f>F5*2500</f>
        <v>1210000</v>
      </c>
      <c r="G10" s="19"/>
      <c r="H10" s="21"/>
      <c r="I10" s="15"/>
      <c r="J10" s="15"/>
      <c r="K10" s="12"/>
      <c r="L10" s="12"/>
      <c r="M10" s="11"/>
      <c r="N10" s="53"/>
    </row>
    <row r="11" spans="1:15" ht="16.5" x14ac:dyDescent="0.3">
      <c r="A11" s="26"/>
      <c r="B11" s="33">
        <f>B10%</f>
        <v>0.40500000000000003</v>
      </c>
      <c r="C11" s="33"/>
      <c r="D11" s="42"/>
      <c r="E11" s="55" t="s">
        <v>29</v>
      </c>
      <c r="F11" s="16">
        <f>F7*0.025/12</f>
        <v>11091.666666666666</v>
      </c>
      <c r="G11" s="20"/>
      <c r="H11" s="21"/>
      <c r="I11" s="15"/>
      <c r="J11" s="15"/>
      <c r="K11" s="12"/>
      <c r="L11" s="12"/>
      <c r="M11" s="11"/>
      <c r="N11" s="54"/>
    </row>
    <row r="12" spans="1:15" ht="16.5" x14ac:dyDescent="0.3">
      <c r="A12" s="26" t="s">
        <v>8</v>
      </c>
      <c r="B12" s="32">
        <f>B6*B11</f>
        <v>1012.5000000000001</v>
      </c>
      <c r="C12" s="32"/>
      <c r="D12" s="43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6" t="s">
        <v>9</v>
      </c>
      <c r="B13" s="32">
        <f>B6-B12</f>
        <v>1487.5</v>
      </c>
      <c r="C13" s="32"/>
      <c r="D13" s="43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6" t="s">
        <v>2</v>
      </c>
      <c r="B14" s="32">
        <f>B5</f>
        <v>9500</v>
      </c>
      <c r="C14" s="32"/>
      <c r="D14" s="29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6" t="s">
        <v>10</v>
      </c>
      <c r="B15" s="32">
        <f>B14+B13</f>
        <v>10987.5</v>
      </c>
      <c r="C15" s="32"/>
      <c r="D15" s="29"/>
      <c r="E15" s="10"/>
      <c r="F15" s="12" t="s">
        <v>30</v>
      </c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5" t="s">
        <v>23</v>
      </c>
      <c r="B16" s="44">
        <v>484</v>
      </c>
      <c r="C16" s="44"/>
      <c r="D16" s="45"/>
      <c r="E16" s="10"/>
      <c r="F16" s="21">
        <v>361</v>
      </c>
      <c r="G16" s="24"/>
      <c r="H16" s="20"/>
      <c r="I16" s="10"/>
      <c r="N16" s="53"/>
    </row>
    <row r="17" spans="1:15" ht="16.5" x14ac:dyDescent="0.3">
      <c r="A17" s="45" t="s">
        <v>11</v>
      </c>
      <c r="B17" s="46">
        <f>B16*B15</f>
        <v>5317950</v>
      </c>
      <c r="C17" s="46"/>
      <c r="D17" s="47"/>
      <c r="E17" s="10"/>
      <c r="F17" s="21">
        <f>F16*1.2</f>
        <v>433.2</v>
      </c>
      <c r="G17" s="21"/>
      <c r="H17" s="20"/>
      <c r="I17" s="10"/>
      <c r="N17" s="20"/>
      <c r="O17" s="10"/>
    </row>
    <row r="18" spans="1:15" ht="16.5" x14ac:dyDescent="0.3">
      <c r="A18" s="45"/>
      <c r="B18" s="46">
        <f>B17*0.9</f>
        <v>4786155</v>
      </c>
      <c r="C18" s="46"/>
      <c r="D18" s="47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5"/>
      <c r="B19" s="46">
        <f>B17*0.8</f>
        <v>4254360</v>
      </c>
      <c r="C19" s="46"/>
      <c r="D19" s="47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5" t="s">
        <v>12</v>
      </c>
      <c r="B20" s="46">
        <f>484*B4</f>
        <v>1210000</v>
      </c>
      <c r="C20" s="46"/>
      <c r="D20" s="47"/>
      <c r="E20" s="10"/>
      <c r="F20" s="10"/>
      <c r="G20" s="10"/>
    </row>
    <row r="21" spans="1:15" ht="16.5" x14ac:dyDescent="0.3">
      <c r="A21" s="44" t="s">
        <v>16</v>
      </c>
      <c r="B21" s="48">
        <f>B17*0.03/12</f>
        <v>13294.875</v>
      </c>
      <c r="C21" s="46"/>
      <c r="D21" s="46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49" t="s">
        <v>20</v>
      </c>
      <c r="C26" s="49" t="s">
        <v>15</v>
      </c>
      <c r="D26" s="50" t="s">
        <v>21</v>
      </c>
      <c r="E26" s="50"/>
      <c r="F26" s="50" t="s">
        <v>11</v>
      </c>
      <c r="G26" s="50" t="s">
        <v>17</v>
      </c>
      <c r="H26" s="50" t="s">
        <v>18</v>
      </c>
      <c r="I26" s="50" t="s">
        <v>19</v>
      </c>
      <c r="J26" s="50"/>
    </row>
    <row r="27" spans="1:15" ht="17.25" x14ac:dyDescent="0.3">
      <c r="B27" s="49"/>
      <c r="C27" s="49"/>
      <c r="D27" s="50">
        <v>600</v>
      </c>
      <c r="E27" s="50"/>
      <c r="F27" s="50">
        <v>5100000</v>
      </c>
      <c r="G27" s="16" t="e">
        <f t="shared" ref="G27:G33" si="0">F27/C27</f>
        <v>#DIV/0!</v>
      </c>
      <c r="H27" s="16">
        <f>F27/D27</f>
        <v>8500</v>
      </c>
      <c r="I27" s="16" t="e">
        <f t="shared" ref="I27:I33" si="1">F27/B27</f>
        <v>#DIV/0!</v>
      </c>
      <c r="J27" s="50" t="e">
        <f>B27/C27</f>
        <v>#DIV/0!</v>
      </c>
      <c r="K27" s="25"/>
    </row>
    <row r="28" spans="1:15" ht="17.25" x14ac:dyDescent="0.3">
      <c r="B28" s="49"/>
      <c r="C28" s="49"/>
      <c r="D28" s="50">
        <v>385</v>
      </c>
      <c r="E28" s="50"/>
      <c r="F28" s="50">
        <v>3200000</v>
      </c>
      <c r="G28" s="16" t="e">
        <f t="shared" si="0"/>
        <v>#DIV/0!</v>
      </c>
      <c r="H28" s="16">
        <f>F28/D28</f>
        <v>8311.6883116883109</v>
      </c>
      <c r="I28" s="16" t="e">
        <f t="shared" si="1"/>
        <v>#DIV/0!</v>
      </c>
      <c r="J28" s="50" t="e">
        <f t="shared" ref="J28:J33" si="2">D28/C28</f>
        <v>#DIV/0!</v>
      </c>
      <c r="K28" s="25"/>
    </row>
    <row r="29" spans="1:15" x14ac:dyDescent="0.25">
      <c r="B29" s="49"/>
      <c r="C29" s="49"/>
      <c r="D29" s="50">
        <v>620</v>
      </c>
      <c r="E29" s="50"/>
      <c r="F29" s="16">
        <v>6200000</v>
      </c>
      <c r="G29" s="16" t="e">
        <f t="shared" si="0"/>
        <v>#DIV/0!</v>
      </c>
      <c r="H29" s="16">
        <f t="shared" ref="H29:H33" si="3">F29/D29</f>
        <v>10000</v>
      </c>
      <c r="I29" s="16" t="e">
        <f t="shared" si="1"/>
        <v>#DIV/0!</v>
      </c>
      <c r="J29" s="50" t="e">
        <f t="shared" si="2"/>
        <v>#DIV/0!</v>
      </c>
    </row>
    <row r="30" spans="1:15" x14ac:dyDescent="0.25">
      <c r="B30" s="49"/>
      <c r="C30" s="49"/>
      <c r="D30" s="50"/>
      <c r="E30" s="50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0" t="e">
        <f t="shared" si="2"/>
        <v>#DIV/0!</v>
      </c>
    </row>
    <row r="31" spans="1:15" x14ac:dyDescent="0.25">
      <c r="B31" s="49"/>
      <c r="C31" s="49"/>
      <c r="D31" s="50"/>
      <c r="E31" s="50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0" t="e">
        <f t="shared" si="2"/>
        <v>#DIV/0!</v>
      </c>
    </row>
    <row r="32" spans="1:15" x14ac:dyDescent="0.25">
      <c r="B32" s="49"/>
      <c r="C32" s="49"/>
      <c r="D32" s="50"/>
      <c r="E32" s="50"/>
      <c r="F32" s="16"/>
      <c r="G32" s="16" t="e">
        <f t="shared" si="0"/>
        <v>#DIV/0!</v>
      </c>
      <c r="H32" s="16" t="e">
        <f t="shared" si="3"/>
        <v>#DIV/0!</v>
      </c>
      <c r="I32" s="16" t="e">
        <f t="shared" si="1"/>
        <v>#DIV/0!</v>
      </c>
      <c r="J32" s="50" t="e">
        <f t="shared" si="2"/>
        <v>#DIV/0!</v>
      </c>
    </row>
    <row r="33" spans="1:10" x14ac:dyDescent="0.25">
      <c r="B33" s="49"/>
      <c r="C33" s="49"/>
      <c r="D33" s="50"/>
      <c r="E33" s="50"/>
      <c r="F33" s="16"/>
      <c r="G33" s="16" t="e">
        <f t="shared" si="0"/>
        <v>#DIV/0!</v>
      </c>
      <c r="H33" s="16" t="e">
        <f t="shared" si="3"/>
        <v>#DIV/0!</v>
      </c>
      <c r="I33" s="16" t="e">
        <f t="shared" si="1"/>
        <v>#DIV/0!</v>
      </c>
      <c r="J33" s="50" t="e">
        <f t="shared" si="2"/>
        <v>#DIV/0!</v>
      </c>
    </row>
    <row r="34" spans="1:10" x14ac:dyDescent="0.25">
      <c r="B34" s="13" t="s">
        <v>22</v>
      </c>
    </row>
    <row r="35" spans="1:10" x14ac:dyDescent="0.25">
      <c r="B35" s="49">
        <f>59.85*10.764</f>
        <v>644.22539999999992</v>
      </c>
      <c r="C35" s="49">
        <v>4800000</v>
      </c>
      <c r="D35" s="50">
        <f>C35/B35</f>
        <v>7450.8083661401752</v>
      </c>
      <c r="E35" s="50">
        <v>336000</v>
      </c>
      <c r="F35" s="50">
        <v>30000</v>
      </c>
      <c r="G35" s="16">
        <f>F35+E35+C35</f>
        <v>5166000</v>
      </c>
      <c r="H35" s="50">
        <f>G35/B35</f>
        <v>8018.9325040583635</v>
      </c>
      <c r="I35" s="16" t="e">
        <f>G35/A35</f>
        <v>#DIV/0!</v>
      </c>
    </row>
    <row r="36" spans="1:10" x14ac:dyDescent="0.25">
      <c r="B36" s="49">
        <f>47.58*10.764</f>
        <v>512.15111999999999</v>
      </c>
      <c r="C36" s="49">
        <v>5500000</v>
      </c>
      <c r="D36" s="50">
        <f>C36/B36</f>
        <v>10739.017811773994</v>
      </c>
      <c r="E36" s="50">
        <v>385000</v>
      </c>
      <c r="F36" s="50">
        <v>30000</v>
      </c>
      <c r="G36" s="16">
        <f>F36+E36+C36</f>
        <v>5915000</v>
      </c>
      <c r="H36" s="50">
        <f>G36/B36</f>
        <v>11549.325519389668</v>
      </c>
      <c r="I36" s="16"/>
    </row>
    <row r="37" spans="1:10" x14ac:dyDescent="0.25">
      <c r="B37" s="49">
        <f>42.75*10.764</f>
        <v>460.16099999999994</v>
      </c>
      <c r="C37" s="49">
        <v>4500000</v>
      </c>
      <c r="D37" s="50">
        <f>C37/B37</f>
        <v>9779.1859805589793</v>
      </c>
      <c r="E37" s="50">
        <v>315000</v>
      </c>
      <c r="F37" s="50">
        <v>30000</v>
      </c>
      <c r="G37" s="16">
        <f>F37+E37+C37</f>
        <v>4845000</v>
      </c>
      <c r="H37" s="50">
        <f>G37/B37</f>
        <v>10528.923572401834</v>
      </c>
      <c r="I37" s="50"/>
    </row>
    <row r="38" spans="1:10" ht="15.75" x14ac:dyDescent="0.25">
      <c r="A38" s="11"/>
      <c r="B38" s="49"/>
      <c r="C38" s="49"/>
      <c r="D38" s="50" t="e">
        <f>C38/B38</f>
        <v>#DIV/0!</v>
      </c>
      <c r="E38" s="50">
        <v>419540</v>
      </c>
      <c r="F38" s="50">
        <v>30000</v>
      </c>
      <c r="G38" s="16">
        <f>F38+E38+C38</f>
        <v>449540</v>
      </c>
      <c r="H38" s="50" t="e">
        <f>G38/B38</f>
        <v>#DIV/0!</v>
      </c>
      <c r="I38" s="50"/>
    </row>
    <row r="39" spans="1:10" ht="15.75" x14ac:dyDescent="0.25">
      <c r="A39" s="11"/>
      <c r="B39" s="49"/>
      <c r="C39" s="49"/>
      <c r="D39" s="50" t="e">
        <f>C39/B39</f>
        <v>#DIV/0!</v>
      </c>
      <c r="E39" s="50">
        <v>210000</v>
      </c>
      <c r="F39" s="50">
        <v>30000</v>
      </c>
      <c r="G39" s="16">
        <f>F39+E39+C39</f>
        <v>240000</v>
      </c>
      <c r="H39" s="50" t="e">
        <f>G39/B39</f>
        <v>#DIV/0!</v>
      </c>
      <c r="I39" s="50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2024-01-06T11:56:03Z</dcterms:modified>
</cp:coreProperties>
</file>