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ARAWATI A VISHWAKARMA - Cosmos\"/>
    </mc:Choice>
  </mc:AlternateContent>
  <xr:revisionPtr revIDLastSave="0" documentId="13_ncr:1_{0FABA4DF-908F-4BC0-8CD6-D36BC0BB0E1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2" i="4" l="1"/>
  <c r="P33" i="20" l="1"/>
  <c r="U36" i="18"/>
  <c r="V47" i="4" l="1"/>
  <c r="V43" i="4"/>
  <c r="F42" i="4"/>
  <c r="P24" i="4" l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<sst xmlns="http://schemas.openxmlformats.org/spreadsheetml/2006/main" count="46" uniqueCount="41">
  <si>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</si>
  <si>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</si>
  <si>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</si>
  <si>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</si>
  <si>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</si>
  <si>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</si>
  <si>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</si>
  <si>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</si>
  <si>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</si>
  <si>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</si>
  <si>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</si>
  <si>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</si>
  <si>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</si>
  <si>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</si>
  <si>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</si>
  <si>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</si>
  <si>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</si>
  <si>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</si>
  <si>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</si>
  <si>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</si>
  <si>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</si>
  <si>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</si>
  <si>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</si>
  <si>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</si>
  <si>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</si>
  <si>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</si>
  <si>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</si>
  <si>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</si>
  <si>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</si>
  <si>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</si>
  <si>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</si>
  <si>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</si>
  <si>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</si>
  <si>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</si>
  <si>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</si>
  <si>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</si>
  <si>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</si>
  <si>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Borivali Branch (West) - SARAWATI A VISHWAKARMA</t>
  </si>
  <si>
    <t>CA</t>
  </si>
  <si>
    <t>Agree CA</t>
  </si>
  <si>
    <t>Approx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</si>
</sst>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2" fillId="4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393047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276B1-AC29-475E-BF59-FBFEB961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1447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0</xdr:row>
      <xdr:rowOff>0</xdr:rowOff>
    </xdr:from>
    <xdr:to>
      <xdr:col>18</xdr:col>
      <xdr:colOff>248934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A98BD-052D-402D-88B8-13516488E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9202434" cy="8916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3</xdr:row>
      <xdr:rowOff>0</xdr:rowOff>
    </xdr:from>
    <xdr:to>
      <xdr:col>19</xdr:col>
      <xdr:colOff>601448</xdr:colOff>
      <xdr:row>50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CEB545-187E-4F9C-ACB9-64D05596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3150" y="571500"/>
          <a:ext cx="9840698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469258</xdr:colOff>
      <xdr:row>52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DE0EE-D890-409C-A559-026E53A2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47658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278731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1A3A2-FF37-4300-83C5-F9596E3B7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57131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335889</xdr:colOff>
      <xdr:row>45</xdr:row>
      <xdr:rowOff>182124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C064A-232C-414C-A2DA-EF6A8DCE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14289" cy="8230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116783</xdr:colOff>
      <xdr:row>48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AA8C9-3A91-43D2-8F86-DA3B75111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795183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600074</xdr:colOff>
      <xdr:row>5</xdr:row>
      <xdr:rowOff>0</xdr:rowOff>
    </xdr:from>
    <xdr:to>
      <xdr:col>33</xdr:col>
      <xdr:colOff>202557</xdr:colOff>
      <xdr:row>30</xdr:row>
      <xdr:rowOff>63741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B67C1-8535-4512-9C50-7C09A9F5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7274" y="952500"/>
          <a:ext cx="15452083" cy="48262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29</xdr:row>
      <xdr:rowOff>181745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E0604-7A6F-48DD-838F-AC40EF68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55157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19050</xdr:rowOff>
    </xdr:from>
    <xdr:to>
      <xdr:col>30</xdr:col>
      <xdr:colOff>40631</xdr:colOff>
      <xdr:row>30</xdr:row>
      <xdr:rowOff>29374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B0944-4026-4781-9A71-9839A499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18138131" cy="57253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134730</xdr:colOff>
      <xdr:row>47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AF8C21-91C3-44E1-9159-C1B4B1FE3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88330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18" sqref="U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42578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475</v>
      </c>
      <c r="C3" s="4">
        <f>B3*1.2</f>
        <v>570</v>
      </c>
      <c r="D3" s="4">
        <f t="shared" ref="D3:D14" si="2">C3*1.2</f>
        <v>684</v>
      </c>
      <c r="E3" s="5">
        <f t="shared" ref="E3:E14" si="3">R3</f>
        <v>5600000</v>
      </c>
      <c r="F3" s="9">
        <f t="shared" ref="F3:F14" si="4">ROUND((E3/B3),0)</f>
        <v>11789</v>
      </c>
      <c r="G3" s="9">
        <f t="shared" ref="G3:G14" si="5">ROUND((E3/C3),0)</f>
        <v>9825</v>
      </c>
      <c r="H3" s="9">
        <f t="shared" ref="H3:H14" si="6">ROUND((E3/D3),0)</f>
        <v>8187</v>
      </c>
      <c r="I3" s="4" t="e">
        <f>#REF!</f>
        <v>#REF!</v>
      </c>
      <c r="J3" s="4">
        <f t="shared" ref="J3:J14" si="7">S3</f>
        <v>0</v>
      </c>
      <c r="O3">
        <v>0</v>
      </c>
      <c r="P3">
        <v>570</v>
      </c>
      <c r="Q3">
        <f t="shared" ref="P3:Q14" si="8">P3/1.2</f>
        <v>475</v>
      </c>
      <c r="R3" s="2">
        <v>5600000</v>
      </c>
    </row>
    <row r="4" spans="1:20" x14ac:dyDescent="0.25">
      <c r="A4" s="4">
        <f t="shared" si="0"/>
        <v>0</v>
      </c>
      <c r="B4" s="4">
        <f t="shared" si="1"/>
        <v>439</v>
      </c>
      <c r="C4" s="4">
        <f t="shared" ref="C4:C14" si="9">B4*1.2</f>
        <v>526.79999999999995</v>
      </c>
      <c r="D4" s="4">
        <f t="shared" si="2"/>
        <v>632.16</v>
      </c>
      <c r="E4" s="5">
        <f t="shared" si="3"/>
        <v>4900000</v>
      </c>
      <c r="F4" s="9">
        <f t="shared" si="4"/>
        <v>11162</v>
      </c>
      <c r="G4" s="9">
        <f t="shared" si="5"/>
        <v>9301</v>
      </c>
      <c r="H4" s="9">
        <f t="shared" si="6"/>
        <v>7751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439</v>
      </c>
      <c r="R4" s="2">
        <v>4900000</v>
      </c>
    </row>
    <row r="5" spans="1:20" s="51" customFormat="1" x14ac:dyDescent="0.25">
      <c r="A5" s="49">
        <f t="shared" si="0"/>
        <v>0</v>
      </c>
      <c r="B5" s="49">
        <f t="shared" si="1"/>
        <v>575</v>
      </c>
      <c r="C5" s="49">
        <f t="shared" si="9"/>
        <v>690</v>
      </c>
      <c r="D5" s="49">
        <f t="shared" si="2"/>
        <v>828</v>
      </c>
      <c r="E5" s="50">
        <f t="shared" si="3"/>
        <v>7800000</v>
      </c>
      <c r="F5" s="49">
        <f t="shared" si="4"/>
        <v>13565</v>
      </c>
      <c r="G5" s="49">
        <f t="shared" si="5"/>
        <v>11304</v>
      </c>
      <c r="H5" s="49">
        <f t="shared" si="6"/>
        <v>9420</v>
      </c>
      <c r="I5" s="49" t="e">
        <f>#REF!</f>
        <v>#REF!</v>
      </c>
      <c r="J5" s="49">
        <f t="shared" si="7"/>
        <v>0</v>
      </c>
      <c r="O5" s="51">
        <v>0</v>
      </c>
      <c r="P5" s="51">
        <v>690</v>
      </c>
      <c r="Q5" s="51">
        <f t="shared" si="8"/>
        <v>575</v>
      </c>
      <c r="R5" s="52">
        <v>7800000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479.16666666666669</v>
      </c>
      <c r="C16" s="4">
        <f>B16*1.2</f>
        <v>575</v>
      </c>
      <c r="D16" s="4">
        <f t="shared" ref="D16:D32" si="34">C16*1.2</f>
        <v>690</v>
      </c>
      <c r="E16" s="5">
        <f t="shared" ref="E16:E32" si="35">R16</f>
        <v>6000000</v>
      </c>
      <c r="F16" s="9">
        <f t="shared" ref="F16:F32" si="36">ROUND((E16/B16),0)</f>
        <v>12522</v>
      </c>
      <c r="G16" s="9">
        <f t="shared" ref="G16:G32" si="37">ROUND((E16/C16),0)</f>
        <v>10435</v>
      </c>
      <c r="H16" s="9">
        <f t="shared" ref="H16:H32" si="38">ROUND((E16/D16),0)</f>
        <v>8696</v>
      </c>
      <c r="I16" s="4" t="e">
        <f>#REF!</f>
        <v>#REF!</v>
      </c>
      <c r="J16" s="4">
        <f t="shared" ref="J16:J32" si="39">S16</f>
        <v>0</v>
      </c>
      <c r="O16">
        <v>0</v>
      </c>
      <c r="P16">
        <v>575</v>
      </c>
      <c r="Q16">
        <f t="shared" ref="P16:Q32" si="40">P16/1.2</f>
        <v>479.16666666666669</v>
      </c>
      <c r="R16" s="2">
        <v>6000000</v>
      </c>
    </row>
    <row r="17" spans="1:18" ht="14.25" customHeight="1" x14ac:dyDescent="0.25">
      <c r="A17" s="4">
        <f t="shared" si="32"/>
        <v>0</v>
      </c>
      <c r="B17" s="4">
        <f t="shared" si="33"/>
        <v>625</v>
      </c>
      <c r="C17" s="4">
        <f t="shared" ref="C17:C32" si="41">B17*1.2</f>
        <v>750</v>
      </c>
      <c r="D17" s="4">
        <f t="shared" si="34"/>
        <v>900</v>
      </c>
      <c r="E17" s="5">
        <f t="shared" si="35"/>
        <v>8000000</v>
      </c>
      <c r="F17" s="9">
        <f t="shared" si="36"/>
        <v>12800</v>
      </c>
      <c r="G17" s="9">
        <f t="shared" si="37"/>
        <v>10667</v>
      </c>
      <c r="H17" s="9">
        <f t="shared" si="38"/>
        <v>8889</v>
      </c>
      <c r="I17" s="4" t="e">
        <f>#REF!</f>
        <v>#REF!</v>
      </c>
      <c r="J17" s="4">
        <f t="shared" si="39"/>
        <v>0</v>
      </c>
      <c r="O17">
        <v>0</v>
      </c>
      <c r="P17">
        <v>750</v>
      </c>
      <c r="Q17">
        <f t="shared" si="40"/>
        <v>625</v>
      </c>
      <c r="R17" s="2">
        <v>8000000</v>
      </c>
    </row>
    <row r="18" spans="1:18" ht="14.25" customHeight="1" x14ac:dyDescent="0.25">
      <c r="A18" s="4">
        <f t="shared" si="32"/>
        <v>0</v>
      </c>
      <c r="B18" s="4">
        <f t="shared" si="33"/>
        <v>980</v>
      </c>
      <c r="C18" s="4">
        <f t="shared" si="41"/>
        <v>1176</v>
      </c>
      <c r="D18" s="4">
        <f t="shared" si="34"/>
        <v>1411.2</v>
      </c>
      <c r="E18" s="5">
        <f t="shared" si="35"/>
        <v>11000000</v>
      </c>
      <c r="F18" s="9">
        <f t="shared" si="36"/>
        <v>11224</v>
      </c>
      <c r="G18" s="9">
        <f t="shared" si="37"/>
        <v>9354</v>
      </c>
      <c r="H18" s="9">
        <f t="shared" si="38"/>
        <v>7795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980</v>
      </c>
      <c r="R18" s="2">
        <v>11000000</v>
      </c>
    </row>
    <row r="19" spans="1:18" ht="14.25" customHeight="1" x14ac:dyDescent="0.25">
      <c r="A19" s="4">
        <f t="shared" si="32"/>
        <v>0</v>
      </c>
      <c r="B19" s="4">
        <f t="shared" si="33"/>
        <v>480</v>
      </c>
      <c r="C19" s="4">
        <f t="shared" si="41"/>
        <v>576</v>
      </c>
      <c r="D19" s="4">
        <f t="shared" si="34"/>
        <v>691.19999999999993</v>
      </c>
      <c r="E19" s="5">
        <f t="shared" si="35"/>
        <v>5800000</v>
      </c>
      <c r="F19" s="9">
        <f t="shared" si="36"/>
        <v>12083</v>
      </c>
      <c r="G19" s="9">
        <f t="shared" si="37"/>
        <v>10069</v>
      </c>
      <c r="H19" s="9">
        <f t="shared" si="38"/>
        <v>8391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480</v>
      </c>
      <c r="R19" s="2">
        <v>5800000</v>
      </c>
    </row>
    <row r="20" spans="1:18" ht="14.25" customHeight="1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6000000</v>
      </c>
      <c r="F20" s="9">
        <f t="shared" si="36"/>
        <v>13333</v>
      </c>
      <c r="G20" s="9">
        <f t="shared" si="37"/>
        <v>11111</v>
      </c>
      <c r="H20" s="9">
        <f t="shared" si="38"/>
        <v>9259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450</v>
      </c>
      <c r="R20" s="2">
        <v>6000000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533.33333333333337</v>
      </c>
      <c r="C21" s="4">
        <f t="shared" ref="C21:C24" si="44">B21*1.2</f>
        <v>640</v>
      </c>
      <c r="D21" s="4">
        <f t="shared" ref="D21:D24" si="45">C21*1.2</f>
        <v>768</v>
      </c>
      <c r="E21" s="5">
        <f t="shared" ref="E21:E24" si="46">R21</f>
        <v>6100000</v>
      </c>
      <c r="F21" s="9">
        <f t="shared" ref="F21:F24" si="47">ROUND((E21/B21),0)</f>
        <v>11438</v>
      </c>
      <c r="G21" s="9">
        <f t="shared" ref="G21:G24" si="48">ROUND((E21/C21),0)</f>
        <v>9531</v>
      </c>
      <c r="H21" s="9">
        <f t="shared" ref="H21:H24" si="49">ROUND((E21/D21),0)</f>
        <v>7943</v>
      </c>
      <c r="I21" s="4" t="e">
        <f>#REF!</f>
        <v>#REF!</v>
      </c>
      <c r="J21" s="4">
        <f t="shared" ref="J21:J24" si="50">S21</f>
        <v>0</v>
      </c>
      <c r="O21">
        <v>0</v>
      </c>
      <c r="P21">
        <v>640</v>
      </c>
      <c r="Q21">
        <f t="shared" ref="Q21:Q24" si="51">P21/1.2</f>
        <v>533.33333333333337</v>
      </c>
      <c r="R21" s="2">
        <v>6100000</v>
      </c>
    </row>
    <row r="22" spans="1:18" s="51" customFormat="1" ht="14.25" customHeight="1" x14ac:dyDescent="0.25">
      <c r="A22" s="49">
        <f t="shared" si="42"/>
        <v>0</v>
      </c>
      <c r="B22" s="49">
        <f t="shared" si="43"/>
        <v>430</v>
      </c>
      <c r="C22" s="49">
        <f t="shared" si="44"/>
        <v>516</v>
      </c>
      <c r="D22" s="49">
        <f t="shared" si="45"/>
        <v>619.19999999999993</v>
      </c>
      <c r="E22" s="50">
        <f t="shared" si="46"/>
        <v>6200000</v>
      </c>
      <c r="F22" s="49">
        <f t="shared" si="47"/>
        <v>14419</v>
      </c>
      <c r="G22" s="49">
        <f t="shared" si="48"/>
        <v>12016</v>
      </c>
      <c r="H22" s="49">
        <f t="shared" si="49"/>
        <v>10013</v>
      </c>
      <c r="I22" s="49" t="e">
        <f>#REF!</f>
        <v>#REF!</v>
      </c>
      <c r="J22" s="49">
        <f t="shared" si="50"/>
        <v>0</v>
      </c>
      <c r="O22" s="51">
        <v>0</v>
      </c>
      <c r="P22" s="51">
        <f t="shared" ref="P21:P24" si="52">O22/1.2</f>
        <v>0</v>
      </c>
      <c r="Q22" s="51">
        <v>430</v>
      </c>
      <c r="R22" s="52">
        <v>6200000</v>
      </c>
    </row>
    <row r="23" spans="1:18" s="51" customFormat="1" ht="14.25" customHeight="1" x14ac:dyDescent="0.25">
      <c r="A23" s="49">
        <f t="shared" si="42"/>
        <v>0</v>
      </c>
      <c r="B23" s="49">
        <f t="shared" si="43"/>
        <v>370</v>
      </c>
      <c r="C23" s="49">
        <f t="shared" si="44"/>
        <v>444</v>
      </c>
      <c r="D23" s="49">
        <f t="shared" si="45"/>
        <v>532.79999999999995</v>
      </c>
      <c r="E23" s="50">
        <f t="shared" si="46"/>
        <v>6400000</v>
      </c>
      <c r="F23" s="49">
        <f t="shared" si="47"/>
        <v>17297</v>
      </c>
      <c r="G23" s="49">
        <f t="shared" si="48"/>
        <v>14414</v>
      </c>
      <c r="H23" s="49">
        <f t="shared" si="49"/>
        <v>12012</v>
      </c>
      <c r="I23" s="49" t="e">
        <f>#REF!</f>
        <v>#REF!</v>
      </c>
      <c r="J23" s="49">
        <f t="shared" si="50"/>
        <v>0</v>
      </c>
      <c r="O23" s="51">
        <v>0</v>
      </c>
      <c r="P23" s="51">
        <f t="shared" si="52"/>
        <v>0</v>
      </c>
      <c r="Q23" s="51">
        <v>370</v>
      </c>
      <c r="R23" s="52">
        <v>6400000</v>
      </c>
    </row>
    <row r="24" spans="1:18" ht="14.25" customHeight="1" x14ac:dyDescent="0.25">
      <c r="A24" s="4">
        <f t="shared" si="42"/>
        <v>0</v>
      </c>
      <c r="B24" s="4">
        <f t="shared" si="43"/>
        <v>500</v>
      </c>
      <c r="C24" s="4">
        <f t="shared" si="44"/>
        <v>600</v>
      </c>
      <c r="D24" s="4">
        <f t="shared" si="45"/>
        <v>720</v>
      </c>
      <c r="E24" s="5">
        <f t="shared" si="46"/>
        <v>6900000</v>
      </c>
      <c r="F24" s="9">
        <f t="shared" si="47"/>
        <v>13800</v>
      </c>
      <c r="G24" s="9">
        <f t="shared" si="48"/>
        <v>11500</v>
      </c>
      <c r="H24" s="9">
        <f t="shared" si="49"/>
        <v>9583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500</v>
      </c>
      <c r="R24" s="2">
        <v>6900000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 t="s">
        <v>40</v>
      </c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2015</v>
      </c>
      <c r="W40" s="33" t="s">
        <v>23</v>
      </c>
      <c r="X40" s="18"/>
      <c r="Y40" s="7"/>
    </row>
    <row r="41" spans="1:25" ht="16.5" x14ac:dyDescent="0.3">
      <c r="E41" t="s">
        <v>39</v>
      </c>
      <c r="F41" s="7">
        <v>439</v>
      </c>
      <c r="G41" s="6"/>
      <c r="H41" s="6"/>
      <c r="S41" s="10"/>
      <c r="T41" s="10"/>
      <c r="U41" s="36" t="s">
        <v>24</v>
      </c>
      <c r="V41" s="35">
        <f>V39-V40</f>
        <v>9</v>
      </c>
      <c r="W41" s="33"/>
      <c r="X41" s="18"/>
      <c r="Y41" s="7"/>
    </row>
    <row r="42" spans="1:25" ht="16.5" x14ac:dyDescent="0.3">
      <c r="F42" s="7">
        <f>F41*1.2</f>
        <v>526.79999999999995</v>
      </c>
      <c r="S42" s="10"/>
      <c r="T42" s="10"/>
      <c r="U42" s="37"/>
      <c r="V42" s="35">
        <f>V41-60</f>
        <v>-51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527*2500</f>
        <v>1317500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7" t="s">
        <v>37</v>
      </c>
      <c r="Q45" s="47"/>
      <c r="R45" s="47"/>
      <c r="S45" s="47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V46*9/60</f>
        <v>13.5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0.13500000000000001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177863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38</v>
      </c>
      <c r="V50" s="41">
        <v>439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14100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6189900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8">
        <f>V52-V49</f>
        <v>6012037</v>
      </c>
      <c r="W53" s="43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8">
        <f>V53*0.9</f>
        <v>5410833.2999999998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4">
        <f>V53*0.8</f>
        <v>4809629.6000000006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5">
        <f>V53*0.025/12</f>
        <v>12525.077083333335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T36:U36"/>
  <sheetViews>
    <sheetView topLeftCell="F4" zoomScaleNormal="100" workbookViewId="0">
      <selection activeCell="U37" sqref="U37"/>
    </sheetView>
  </sheetViews>
  <sheetFormatPr defaultRowHeight="15" x14ac:dyDescent="0.25"/>
  <sheetData>
    <row r="36" spans="20:21" x14ac:dyDescent="0.25">
      <c r="T36">
        <v>52.97</v>
      </c>
      <c r="U36">
        <f>T36*10.764</f>
        <v>570.16908000000001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M33" sqref="M3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O33:P33"/>
  <sheetViews>
    <sheetView zoomScaleNormal="100" workbookViewId="0">
      <selection activeCell="P34" sqref="P34"/>
    </sheetView>
  </sheetViews>
  <sheetFormatPr defaultRowHeight="15" x14ac:dyDescent="0.25"/>
  <sheetData>
    <row r="33" spans="15:16" x14ac:dyDescent="0.25">
      <c r="O33">
        <v>64.12</v>
      </c>
      <c r="P33">
        <f>O33*10.764</f>
        <v>690.18768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2024-01-06T10:57:27Z</dcterms:modified>
</cp:coreProperties>
</file>